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4年第四季度" sheetId="2" r:id="rId1"/>
  </sheets>
  <definedNames>
    <definedName name="_xlnm._FilterDatabase" localSheetId="0" hidden="1">'2024年第四季度'!#REF!</definedName>
    <definedName name="_xlnm.Print_Titles" localSheetId="0">'2024年第四季度'!$1:$3</definedName>
    <definedName name="_xlnm.Print_Area" localSheetId="0">'2024年第四季度'!$A$1:$Q$80</definedName>
  </definedNames>
  <calcPr calcId="144525"/>
</workbook>
</file>

<file path=xl/sharedStrings.xml><?xml version="1.0" encoding="utf-8"?>
<sst xmlns="http://schemas.openxmlformats.org/spreadsheetml/2006/main" count="324" uniqueCount="212">
  <si>
    <t>四川省重点公路建设从业单位信用考评用表</t>
  </si>
  <si>
    <t>考评单位：四川乐西高速公路有限责任公司</t>
  </si>
  <si>
    <t>2024年四季度</t>
  </si>
  <si>
    <t>序号</t>
  </si>
  <si>
    <t>项目名称</t>
  </si>
  <si>
    <t>标段类别
（施工、设计、监理、试验检测）</t>
  </si>
  <si>
    <t>标段名称</t>
  </si>
  <si>
    <t>合同金额
（万元）</t>
  </si>
  <si>
    <t>承包企业</t>
  </si>
  <si>
    <t>失信行为代码/扣分</t>
  </si>
  <si>
    <t>失信行为描述</t>
  </si>
  <si>
    <t>一季度</t>
  </si>
  <si>
    <t>二季度</t>
  </si>
  <si>
    <t>三季度</t>
  </si>
  <si>
    <t>四季度</t>
  </si>
  <si>
    <t>年平均分</t>
  </si>
  <si>
    <t>四季度排名</t>
  </si>
  <si>
    <t>年度排名</t>
  </si>
  <si>
    <t>签名</t>
  </si>
  <si>
    <t>乐山至西昌
高速公路
马边至昭觉段</t>
  </si>
  <si>
    <t>设计</t>
  </si>
  <si>
    <t>A4</t>
  </si>
  <si>
    <t>四川省交通运输厅公路规划勘察设计研究院</t>
  </si>
  <si>
    <t>GLSJ2-4-5(-5)</t>
  </si>
  <si>
    <t>成果文件不满足勘察设计深度要求</t>
  </si>
  <si>
    <t>S1</t>
  </si>
  <si>
    <t>四川省交通运输厅公路规划勘察设计研究院、四川省交通运输厅交通勘察设计研究院</t>
  </si>
  <si>
    <t>S2</t>
  </si>
  <si>
    <t>施工</t>
  </si>
  <si>
    <t>四川公路桥梁建设集团有限公司、四川高路建筑工程有限公司、四川省交通运输厅公路规划勘察设计研究院、四川省交通运输厅交通勘察设计研究院</t>
  </si>
  <si>
    <t>S1-1</t>
  </si>
  <si>
    <t>四川公路桥梁建设集团有限公司大桥工程分公司</t>
  </si>
  <si>
    <t>GLSG2-3-19（-2）/GLSG2-3-20（-2）</t>
  </si>
  <si>
    <t>边坡施工文明施工差，小型预制件未规范存放/内业资料不全或不规范</t>
  </si>
  <si>
    <t>S1-2</t>
  </si>
  <si>
    <t>四川路桥华东建设有限责任公司</t>
  </si>
  <si>
    <t>GLSG2-3-16（-2）/GLSG2-6-2（-2）</t>
  </si>
  <si>
    <t>因施工原因出现质量问题，对工程实体质量影响不大/施工产生的废渣随意堆放或丢弃，废水随意排放</t>
  </si>
  <si>
    <t>S1-3</t>
  </si>
  <si>
    <t>四川公路桥梁建设集团有限公司公路三分公司</t>
  </si>
  <si>
    <t>GLSG2-3-19（-2）</t>
  </si>
  <si>
    <t xml:space="preserve"> 施工现场管理混乱</t>
  </si>
  <si>
    <t>S1-4</t>
  </si>
  <si>
    <t>四川路航建设工程有限责任公司</t>
  </si>
  <si>
    <t>GLSG2-3-20（-1）</t>
  </si>
  <si>
    <t>内业资料不全或不规范</t>
  </si>
  <si>
    <t>S1-5</t>
  </si>
  <si>
    <t>四川路桥盛通建设工程有限责任公司</t>
  </si>
  <si>
    <t>GLSG2-3-16（-2）</t>
  </si>
  <si>
    <t>因施工原因出现质量问题，对工程实体质量影响不大</t>
  </si>
  <si>
    <t>S1-6</t>
  </si>
  <si>
    <t>四川川交路桥有限责任公司</t>
  </si>
  <si>
    <t>GLSG2-3-19（-2）/GLSG2-3-20（-1）</t>
  </si>
  <si>
    <t>施工现场管理混乱/内业资料不全或不规范</t>
  </si>
  <si>
    <t>S1-7</t>
  </si>
  <si>
    <t>四川公路桥梁建设集团有限公司公路隧道分公司</t>
  </si>
  <si>
    <t>GLSG2-3-14（-3）</t>
  </si>
  <si>
    <t>原材料堆放混乱，对使用质量造成影响</t>
  </si>
  <si>
    <t>S1-8</t>
  </si>
  <si>
    <t>四川公路桥梁建设集团有限公司机械化公司</t>
  </si>
  <si>
    <t>S1-9</t>
  </si>
  <si>
    <t>GLSG2-3-3（-3）</t>
  </si>
  <si>
    <t>质量保证体系或质量保证措施不健全</t>
  </si>
  <si>
    <t>S1-11</t>
  </si>
  <si>
    <t>四川蜀道建设工程有限公司</t>
  </si>
  <si>
    <t>GLSG2-3-4（-2）/GLSG2-3-20（-1）</t>
  </si>
  <si>
    <t>变电所内未按要求设置临时排水设施，现场泥泞/内业资料不全或不规范</t>
  </si>
  <si>
    <t>S1-12</t>
  </si>
  <si>
    <t>四川公路桥梁建设集团有限公司</t>
  </si>
  <si>
    <t>GLSG2-3-16（-2）/GLSG2-3-20（-1）</t>
  </si>
  <si>
    <t>因施工原因出现质量问题，对工程实体质量影响不大/内业资料不全或不规范</t>
  </si>
  <si>
    <t>S1-LM</t>
  </si>
  <si>
    <t>四川公路桥梁建设集团有限公司机械化施工分公司</t>
  </si>
  <si>
    <t xml:space="preserve"> GLSG2-3-20（-1）/ GLSG2-3-4（-2）</t>
  </si>
  <si>
    <t>内业资料不全、不规范/特殊季节施工预防措施不健全</t>
  </si>
  <si>
    <t>SZ1</t>
  </si>
  <si>
    <t>宏盛建业投资集团有限公司</t>
  </si>
  <si>
    <t>GLSG2-3-19（-2）/
GLSG2-3-20（-1）</t>
  </si>
  <si>
    <t>4季度开始参评</t>
  </si>
  <si>
    <t>SZ2</t>
  </si>
  <si>
    <t>云南正浩建设工程有限公司</t>
  </si>
  <si>
    <t>四川省交通建设集团有限责任公司、四川公路桥梁建设集团有限公司、四川高路交通信息工程有限公司、四川省交通运输厅公路规划勘察设计研究院</t>
  </si>
  <si>
    <t>S2-1</t>
  </si>
  <si>
    <t>四川省交通建设集团有限责任公司</t>
  </si>
  <si>
    <t>施工现场管理混乱</t>
  </si>
  <si>
    <t>S2-2</t>
  </si>
  <si>
    <t>S2-3</t>
  </si>
  <si>
    <t>S2-4</t>
  </si>
  <si>
    <t>S2-5</t>
  </si>
  <si>
    <t>S2-6</t>
  </si>
  <si>
    <t>四川高路信息科技有限公司</t>
  </si>
  <si>
    <t>GLSG2-3-20（-2）</t>
  </si>
  <si>
    <t>S2-7</t>
  </si>
  <si>
    <t>四川高速公路绿化环保开发有限公司</t>
  </si>
  <si>
    <t>GLSG2-3-19（-2）/
GLSG2-3-20（-2）</t>
  </si>
  <si>
    <t>S2-LM</t>
  </si>
  <si>
    <t>SZ3</t>
  </si>
  <si>
    <t>中铁三局集团有限公司</t>
  </si>
  <si>
    <t>K1</t>
  </si>
  <si>
    <t>中铁北京工程局集团第一工程有限公司</t>
  </si>
  <si>
    <t>K2</t>
  </si>
  <si>
    <t>中铁十八局集团有限公司</t>
  </si>
  <si>
    <t>K3</t>
  </si>
  <si>
    <t>中铁十五局集团第一工程有限公司</t>
  </si>
  <si>
    <t>K4</t>
  </si>
  <si>
    <t>中铁十七局集团第一工程有限公司</t>
  </si>
  <si>
    <t>JD1</t>
  </si>
  <si>
    <t>贵州桥梁建设集团有限责任公司</t>
  </si>
  <si>
    <t>JD2</t>
  </si>
  <si>
    <t>中咨泰克交通工程集团有限公司</t>
  </si>
  <si>
    <t>JD3</t>
  </si>
  <si>
    <t>LM1</t>
  </si>
  <si>
    <t>JA1</t>
  </si>
  <si>
    <t>郑州市大道公路工程有限公司</t>
  </si>
  <si>
    <t>KSZ1</t>
  </si>
  <si>
    <t>兴润建设集团有限公司</t>
  </si>
  <si>
    <t>KSZ2</t>
  </si>
  <si>
    <t>陕山西环宇建筑工程有限公司</t>
  </si>
  <si>
    <t>监理</t>
  </si>
  <si>
    <t>JL1</t>
  </si>
  <si>
    <t>四川盛达兴工程项目管理有限公司</t>
  </si>
  <si>
    <t>JJX101022（-2）</t>
  </si>
  <si>
    <t>未按合同约定配备试验检测、测量仪器设备的</t>
  </si>
  <si>
    <t>JL2</t>
  </si>
  <si>
    <t>四川国际工程监理有限公司</t>
  </si>
  <si>
    <t>JJX101016（-2）</t>
  </si>
  <si>
    <t>派驻到工程建设项目上的监理工程师未进行岗位登记</t>
  </si>
  <si>
    <t>JL3</t>
  </si>
  <si>
    <t>安徽省公路工程建设监理有限责任公司</t>
  </si>
  <si>
    <t>JL4</t>
  </si>
  <si>
    <t>四川跃通公路工程监理有限公司</t>
  </si>
  <si>
    <t>JL5</t>
  </si>
  <si>
    <t>四川公路工程咨询监理公司</t>
  </si>
  <si>
    <t>JJX101022（-3）</t>
  </si>
  <si>
    <t>JL6</t>
  </si>
  <si>
    <t>武汉大通工程建设有限公司</t>
  </si>
  <si>
    <t>JL7</t>
  </si>
  <si>
    <t>重庆锦程工程咨询有限公司</t>
  </si>
  <si>
    <t>JJX101022（-4）</t>
  </si>
  <si>
    <t>未按照合同约定配备试验检测、测量仪器设备的</t>
  </si>
  <si>
    <t>JL8</t>
  </si>
  <si>
    <t>北京交科工程咨询有限公司</t>
  </si>
  <si>
    <t>JDJL1</t>
  </si>
  <si>
    <t>北京华路捷公路工程技术咨询有限公司</t>
  </si>
  <si>
    <t>检测</t>
  </si>
  <si>
    <t>SY1</t>
  </si>
  <si>
    <t>四川振通检测股份有限公司</t>
  </si>
  <si>
    <t>JJC201016（-3）</t>
  </si>
  <si>
    <t>试验检测原始记录信息及数据记录不全，结论不准确，试验检查报告不完整。</t>
  </si>
  <si>
    <t>SY2</t>
  </si>
  <si>
    <t>贵州交咨工程检测有限公司</t>
  </si>
  <si>
    <t>JJC201014（-2）</t>
  </si>
  <si>
    <t>试验检测设备未按规定检定校准</t>
  </si>
  <si>
    <t>SY3</t>
  </si>
  <si>
    <t>辽宁同益公路试验检测有限公司</t>
  </si>
  <si>
    <t>SY4</t>
  </si>
  <si>
    <t>厦门合诚工程检测有限公司</t>
  </si>
  <si>
    <t>试验检测原始记录信息及数据记录不全</t>
  </si>
  <si>
    <t>SY5</t>
  </si>
  <si>
    <t>广东交科检测有限公司</t>
  </si>
  <si>
    <t>SY6</t>
  </si>
  <si>
    <t>长沙理工检测咨询有限责任公司</t>
  </si>
  <si>
    <t>SY7</t>
  </si>
  <si>
    <t>四川金通工程试验检测有限公司</t>
  </si>
  <si>
    <t>JJC201014（-2）/JJC201015（-2）</t>
  </si>
  <si>
    <t>试验检测设备未按规定检定校准/试验检测环境达不到技术标准规定要求</t>
  </si>
  <si>
    <t>SY8</t>
  </si>
  <si>
    <t>深圳高速工程检测有限公司</t>
  </si>
  <si>
    <t>监控量测</t>
  </si>
  <si>
    <t>JC1</t>
  </si>
  <si>
    <t>2季度开始不参评</t>
  </si>
  <si>
    <t>JC2</t>
  </si>
  <si>
    <t>湖南联智科技股份有限公司</t>
  </si>
  <si>
    <t>JC3</t>
  </si>
  <si>
    <t>安徽省高速公路试验检测科研中心有限公司</t>
  </si>
  <si>
    <t>JJC201011（-5）</t>
  </si>
  <si>
    <t>评价期内，持证人员数量达不到相应等级要求</t>
  </si>
  <si>
    <t>JC4</t>
  </si>
  <si>
    <t>陕西交控通宇交通研究有限公司</t>
  </si>
  <si>
    <t>试验检测记录信息及数据记录不全</t>
  </si>
  <si>
    <t>JC5</t>
  </si>
  <si>
    <t>中南安全环境技术研究院股份有限公司</t>
  </si>
  <si>
    <t>JC6</t>
  </si>
  <si>
    <t>中咨公路养护检测技术有限公司</t>
  </si>
  <si>
    <t>JC7</t>
  </si>
  <si>
    <t>四川交大工程检测咨询有限公司</t>
  </si>
  <si>
    <t>JJC201010（-5）</t>
  </si>
  <si>
    <t>试验检测机构的变更未在规定期限内办理变更手续</t>
  </si>
  <si>
    <t>JC8</t>
  </si>
  <si>
    <t>中铁西南科学研究院有限公司</t>
  </si>
  <si>
    <t>JC9</t>
  </si>
  <si>
    <t>铁正检测科技有限公司</t>
  </si>
  <si>
    <t>JC10</t>
  </si>
  <si>
    <t>云南通衢工程检测有限公司</t>
  </si>
  <si>
    <t>隧道超前地质预报</t>
  </si>
  <si>
    <t>SDCQYB1</t>
  </si>
  <si>
    <t>SDCQYB3</t>
  </si>
  <si>
    <t>SDCQYB4</t>
  </si>
  <si>
    <t>SDCQYB6</t>
  </si>
  <si>
    <t>西安中交一公院瑞通科研试验检测有限公司</t>
  </si>
  <si>
    <t>桥梁监控量测</t>
  </si>
  <si>
    <t>QLJC1</t>
  </si>
  <si>
    <t>中交第一公路勘察设计研究院有限公司</t>
  </si>
  <si>
    <t>QLJC2</t>
  </si>
  <si>
    <t>QLJC3</t>
  </si>
  <si>
    <t>招商局重庆公路工程检测中心有限公司</t>
  </si>
  <si>
    <t>QLJC4</t>
  </si>
  <si>
    <t>制表：徐小芳</t>
  </si>
  <si>
    <t>联系电话：15082855566</t>
  </si>
  <si>
    <t>考评单位签章：</t>
  </si>
  <si>
    <t xml:space="preserve"> 备注：1、年度信用评分位于90（含90）分以上的，信用为A级；年度信用评分位于75（含75）-90分之间的，信用为B级；年度信用评分位于60（含60）-75分之间的，信用为C级；年度信用评分在60分以下的，评价为D级。</t>
  </si>
  <si>
    <t xml:space="preserve">       2、此表由各评价主体在信用管理系统完成评价登记后，从系统下载评价结果，加盖单位公章作为纸质文件附件报送厅，并同步将加盖公章后的评价结果扫描件上传信用管理系统。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</si>
</sst>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2">
    <font>
      <sz val="11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10"/>
      <color rgb="FF000000"/>
      <name val="宋体"/>
      <charset val="134"/>
    </font>
    <font>
      <sz val="9"/>
      <color theme="1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</font>
    <font>
      <sz val="9"/>
      <name val="宋体"/>
      <charset val="134"/>
      <scheme val="major"/>
    </font>
    <font>
      <sz val="9"/>
      <color rgb="FF000000"/>
      <name val="宋体"/>
      <charset val="134"/>
      <scheme val="major"/>
    </font>
    <font>
      <sz val="9"/>
      <color indexed="8"/>
      <name val="宋体"/>
      <charset val="134"/>
      <scheme val="maj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2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7" borderId="3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1" borderId="2" applyNumberFormat="0" applyAlignment="0" applyProtection="0">
      <alignment vertical="center"/>
    </xf>
    <xf numFmtId="0" fontId="26" fillId="12" borderId="7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31" fillId="0" borderId="0"/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1" fillId="0" borderId="0" xfId="0" applyFont="1" applyFill="1" applyAlignment="1"/>
    <xf numFmtId="0" fontId="1" fillId="0" borderId="0" xfId="0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Border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177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76" fontId="1" fillId="0" borderId="0" xfId="0" applyNumberFormat="1" applyFont="1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left" vertical="center" wrapText="1"/>
    </xf>
    <xf numFmtId="176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5" xfId="49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1"/>
  <sheetViews>
    <sheetView tabSelected="1" view="pageBreakPreview" zoomScale="85" zoomScaleNormal="85" workbookViewId="0">
      <pane ySplit="3" topLeftCell="A59" activePane="bottomLeft" state="frozen"/>
      <selection/>
      <selection pane="bottomLeft" activeCell="H6" sqref="H6"/>
    </sheetView>
  </sheetViews>
  <sheetFormatPr defaultColWidth="9" defaultRowHeight="52" customHeight="1"/>
  <cols>
    <col min="1" max="1" width="5.94166666666667" style="1" customWidth="1"/>
    <col min="2" max="2" width="9.7" style="5" customWidth="1"/>
    <col min="3" max="3" width="9.70833333333333" style="1" customWidth="1"/>
    <col min="4" max="4" width="9" style="1" customWidth="1"/>
    <col min="5" max="5" width="9.84166666666667" style="6" customWidth="1"/>
    <col min="6" max="6" width="25.1416666666667" style="2" customWidth="1"/>
    <col min="7" max="7" width="17.9083333333333" style="1" customWidth="1"/>
    <col min="8" max="8" width="27.25" style="3" customWidth="1"/>
    <col min="9" max="11" width="7.75" style="3" hidden="1" customWidth="1"/>
    <col min="12" max="12" width="11.7666666666667" style="3" customWidth="1"/>
    <col min="13" max="13" width="10.5833333333333" style="3" hidden="1" customWidth="1"/>
    <col min="14" max="14" width="9.40833333333333" style="3" hidden="1" customWidth="1"/>
    <col min="15" max="15" width="9" style="3" hidden="1" customWidth="1"/>
    <col min="16" max="16" width="18.525" style="3" hidden="1" customWidth="1"/>
    <col min="17" max="17" width="13.525" style="3" customWidth="1"/>
    <col min="18" max="18" width="9" style="3"/>
    <col min="19" max="19" width="26.1666666666667" style="3" customWidth="1"/>
    <col min="20" max="16384" width="9" style="3"/>
  </cols>
  <sheetData>
    <row r="1" s="1" customFormat="1" customHeight="1" spans="1:17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="1" customFormat="1" customHeight="1" spans="1:15">
      <c r="A2" s="8" t="s">
        <v>1</v>
      </c>
      <c r="B2" s="8"/>
      <c r="C2" s="8"/>
      <c r="D2" s="8"/>
      <c r="E2" s="6"/>
      <c r="F2" s="2"/>
      <c r="H2" s="9" t="s">
        <v>2</v>
      </c>
      <c r="I2" s="9"/>
      <c r="J2" s="9"/>
      <c r="K2" s="9"/>
      <c r="L2" s="9"/>
      <c r="M2" s="9"/>
      <c r="N2" s="9"/>
      <c r="O2" s="9"/>
    </row>
    <row r="3" s="2" customFormat="1" customHeight="1" spans="1:17">
      <c r="A3" s="10" t="s">
        <v>3</v>
      </c>
      <c r="B3" s="10" t="s">
        <v>4</v>
      </c>
      <c r="C3" s="10" t="s">
        <v>5</v>
      </c>
      <c r="D3" s="10" t="s">
        <v>6</v>
      </c>
      <c r="E3" s="11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0" t="s">
        <v>12</v>
      </c>
      <c r="K3" s="10" t="s">
        <v>13</v>
      </c>
      <c r="L3" s="10" t="s">
        <v>14</v>
      </c>
      <c r="M3" s="10" t="s">
        <v>15</v>
      </c>
      <c r="N3" s="10" t="s">
        <v>16</v>
      </c>
      <c r="O3" s="10" t="s">
        <v>17</v>
      </c>
      <c r="P3" s="10"/>
      <c r="Q3" s="10" t="s">
        <v>18</v>
      </c>
    </row>
    <row r="4" s="2" customFormat="1" ht="114" customHeight="1" spans="1:17">
      <c r="A4" s="10">
        <v>1</v>
      </c>
      <c r="B4" s="10" t="s">
        <v>19</v>
      </c>
      <c r="C4" s="10" t="s">
        <v>20</v>
      </c>
      <c r="D4" s="10" t="s">
        <v>21</v>
      </c>
      <c r="E4" s="11">
        <v>6680.3935</v>
      </c>
      <c r="F4" s="10" t="s">
        <v>22</v>
      </c>
      <c r="G4" s="10" t="s">
        <v>23</v>
      </c>
      <c r="H4" s="10" t="s">
        <v>24</v>
      </c>
      <c r="I4" s="10">
        <v>95</v>
      </c>
      <c r="J4" s="17">
        <v>95</v>
      </c>
      <c r="K4" s="17">
        <v>95</v>
      </c>
      <c r="L4" s="10">
        <v>95</v>
      </c>
      <c r="M4" s="10">
        <f t="shared" ref="M4:M8" si="0">(I4+J4+K4+L4)/4</f>
        <v>95</v>
      </c>
      <c r="N4" s="10">
        <f>RANK(L4,L4:L6,0)</f>
        <v>1</v>
      </c>
      <c r="O4" s="10">
        <f>RANK(M4,M4:M6,0)</f>
        <v>1</v>
      </c>
      <c r="P4" s="10"/>
      <c r="Q4" s="10"/>
    </row>
    <row r="5" s="2" customFormat="1" ht="114" customHeight="1" spans="1:17">
      <c r="A5" s="10"/>
      <c r="B5" s="10"/>
      <c r="C5" s="10"/>
      <c r="D5" s="10" t="s">
        <v>25</v>
      </c>
      <c r="E5" s="11">
        <v>12376</v>
      </c>
      <c r="F5" s="10" t="s">
        <v>26</v>
      </c>
      <c r="G5" s="10" t="s">
        <v>23</v>
      </c>
      <c r="H5" s="10" t="s">
        <v>24</v>
      </c>
      <c r="I5" s="10">
        <v>95</v>
      </c>
      <c r="J5" s="17">
        <v>95</v>
      </c>
      <c r="K5" s="17">
        <v>95</v>
      </c>
      <c r="L5" s="10">
        <v>95</v>
      </c>
      <c r="M5" s="10">
        <f t="shared" si="0"/>
        <v>95</v>
      </c>
      <c r="N5" s="10">
        <f>RANK(L5,L4:L6,0)</f>
        <v>1</v>
      </c>
      <c r="O5" s="10">
        <f>RANK(M5,M4:M6,0)</f>
        <v>1</v>
      </c>
      <c r="P5" s="10"/>
      <c r="Q5" s="10"/>
    </row>
    <row r="6" s="3" customFormat="1" ht="114" customHeight="1" spans="1:19">
      <c r="A6" s="10"/>
      <c r="B6" s="10"/>
      <c r="C6" s="10"/>
      <c r="D6" s="10" t="s">
        <v>27</v>
      </c>
      <c r="E6" s="11">
        <v>8586</v>
      </c>
      <c r="F6" s="10" t="s">
        <v>22</v>
      </c>
      <c r="G6" s="10" t="s">
        <v>23</v>
      </c>
      <c r="H6" s="10" t="s">
        <v>24</v>
      </c>
      <c r="I6" s="10">
        <v>95</v>
      </c>
      <c r="J6" s="17">
        <v>95</v>
      </c>
      <c r="K6" s="17">
        <v>95</v>
      </c>
      <c r="L6" s="10">
        <v>95</v>
      </c>
      <c r="M6" s="10">
        <f t="shared" si="0"/>
        <v>95</v>
      </c>
      <c r="N6" s="10">
        <f>RANK(L6,L4:L6,0)</f>
        <v>1</v>
      </c>
      <c r="O6" s="10">
        <f>RANK(M6,M4:M6,0)</f>
        <v>1</v>
      </c>
      <c r="P6" s="18"/>
      <c r="Q6" s="18"/>
      <c r="S6" s="2"/>
    </row>
    <row r="7" s="3" customFormat="1" ht="59" customHeight="1" spans="1:17">
      <c r="A7" s="10">
        <v>2</v>
      </c>
      <c r="B7" s="10"/>
      <c r="C7" s="10" t="s">
        <v>28</v>
      </c>
      <c r="D7" s="10" t="s">
        <v>25</v>
      </c>
      <c r="E7" s="11">
        <v>1036466.6947</v>
      </c>
      <c r="F7" s="10" t="s">
        <v>29</v>
      </c>
      <c r="G7" s="10"/>
      <c r="H7" s="10"/>
      <c r="I7" s="19">
        <f>(I8+I9+I10+I11+I12+I13+I14+I15+I16+I17+I18)/11</f>
        <v>97.1818181818182</v>
      </c>
      <c r="J7" s="19">
        <f>(J8+J9+J10+J11+J12+J13+J14+J15+J16+J17+J18+J19)/12</f>
        <v>97.25</v>
      </c>
      <c r="K7" s="19">
        <f>(K8+K9+K10+K11+K12+K13+K14+K15+K16+K17+K18+K19)/12</f>
        <v>97.0833333333333</v>
      </c>
      <c r="L7" s="19">
        <f>(L8+L9+L10+L11+L12+L13+L14+L15+L16+L17+L18+L19+L20+L21)/14</f>
        <v>97.0714285714286</v>
      </c>
      <c r="M7" s="19">
        <f t="shared" si="0"/>
        <v>97.146645021645</v>
      </c>
      <c r="N7" s="10">
        <f>RANK(L7,L7:L42,0)</f>
        <v>13</v>
      </c>
      <c r="O7" s="10">
        <f>RANK(M7,M7:M42,0)</f>
        <v>16</v>
      </c>
      <c r="P7" s="18"/>
      <c r="Q7" s="18"/>
    </row>
    <row r="8" s="3" customFormat="1" ht="45" customHeight="1" spans="1:17">
      <c r="A8" s="10"/>
      <c r="B8" s="10"/>
      <c r="C8" s="10"/>
      <c r="D8" s="10" t="s">
        <v>30</v>
      </c>
      <c r="E8" s="11">
        <v>167625.2922</v>
      </c>
      <c r="F8" s="10" t="s">
        <v>31</v>
      </c>
      <c r="G8" s="10" t="s">
        <v>32</v>
      </c>
      <c r="H8" s="10" t="s">
        <v>33</v>
      </c>
      <c r="I8" s="10">
        <v>98</v>
      </c>
      <c r="J8" s="10">
        <v>98</v>
      </c>
      <c r="K8" s="20">
        <v>97</v>
      </c>
      <c r="L8" s="10">
        <v>96</v>
      </c>
      <c r="M8" s="10">
        <f t="shared" si="0"/>
        <v>97.25</v>
      </c>
      <c r="N8" s="10">
        <f>RANK(L8,L7:L42,0)</f>
        <v>31</v>
      </c>
      <c r="O8" s="10">
        <f>RANK(M8,M7:M42,0)</f>
        <v>12</v>
      </c>
      <c r="P8" s="18"/>
      <c r="Q8" s="18"/>
    </row>
    <row r="9" s="3" customFormat="1" ht="45" customHeight="1" spans="1:17">
      <c r="A9" s="10"/>
      <c r="B9" s="10"/>
      <c r="C9" s="10"/>
      <c r="D9" s="10" t="s">
        <v>34</v>
      </c>
      <c r="E9" s="11">
        <v>60094.5494</v>
      </c>
      <c r="F9" s="10" t="s">
        <v>35</v>
      </c>
      <c r="G9" s="10" t="s">
        <v>36</v>
      </c>
      <c r="H9" s="10" t="s">
        <v>37</v>
      </c>
      <c r="I9" s="10">
        <v>98</v>
      </c>
      <c r="J9" s="10">
        <v>98</v>
      </c>
      <c r="K9" s="20">
        <v>98</v>
      </c>
      <c r="L9" s="10">
        <v>96</v>
      </c>
      <c r="M9" s="10">
        <f t="shared" ref="M9:M19" si="1">(I9+J9+K9+L9)/4</f>
        <v>97.5</v>
      </c>
      <c r="N9" s="10">
        <f>RANK(L9,L7:L42,0)</f>
        <v>31</v>
      </c>
      <c r="O9" s="10">
        <f>RANK(M9,M7:M42,0)</f>
        <v>6</v>
      </c>
      <c r="P9" s="18"/>
      <c r="Q9" s="18"/>
    </row>
    <row r="10" s="3" customFormat="1" ht="45" customHeight="1" spans="1:17">
      <c r="A10" s="10"/>
      <c r="B10" s="10"/>
      <c r="C10" s="10"/>
      <c r="D10" s="10" t="s">
        <v>38</v>
      </c>
      <c r="E10" s="11">
        <v>77761.9117</v>
      </c>
      <c r="F10" s="10" t="s">
        <v>39</v>
      </c>
      <c r="G10" s="10" t="s">
        <v>40</v>
      </c>
      <c r="H10" s="10" t="s">
        <v>41</v>
      </c>
      <c r="I10" s="10">
        <v>97</v>
      </c>
      <c r="J10" s="10">
        <v>97</v>
      </c>
      <c r="K10" s="20">
        <v>98</v>
      </c>
      <c r="L10" s="10">
        <v>98</v>
      </c>
      <c r="M10" s="10">
        <f t="shared" si="1"/>
        <v>97.5</v>
      </c>
      <c r="N10" s="10">
        <f>RANK(L10,L7:L42,0)</f>
        <v>5</v>
      </c>
      <c r="O10" s="10">
        <f>RANK(M10,M7:M42,0)</f>
        <v>6</v>
      </c>
      <c r="P10" s="18"/>
      <c r="Q10" s="18"/>
    </row>
    <row r="11" s="3" customFormat="1" ht="45" customHeight="1" spans="1:17">
      <c r="A11" s="10"/>
      <c r="B11" s="10"/>
      <c r="C11" s="10"/>
      <c r="D11" s="10" t="s">
        <v>42</v>
      </c>
      <c r="E11" s="11">
        <v>89523.2907</v>
      </c>
      <c r="F11" s="10" t="s">
        <v>43</v>
      </c>
      <c r="G11" s="10" t="s">
        <v>44</v>
      </c>
      <c r="H11" s="10" t="s">
        <v>45</v>
      </c>
      <c r="I11" s="10">
        <v>98</v>
      </c>
      <c r="J11" s="10">
        <v>98</v>
      </c>
      <c r="K11" s="20">
        <v>96</v>
      </c>
      <c r="L11" s="10">
        <v>99</v>
      </c>
      <c r="M11" s="10">
        <f t="shared" si="1"/>
        <v>97.75</v>
      </c>
      <c r="N11" s="10">
        <f>RANK(L11,L7:L42,0)</f>
        <v>1</v>
      </c>
      <c r="O11" s="10">
        <f>RANK(M11,M7:M42,0)</f>
        <v>3</v>
      </c>
      <c r="P11" s="18"/>
      <c r="Q11" s="18"/>
    </row>
    <row r="12" ht="45" customHeight="1" spans="1:17">
      <c r="A12" s="10"/>
      <c r="B12" s="10"/>
      <c r="C12" s="10"/>
      <c r="D12" s="10" t="s">
        <v>46</v>
      </c>
      <c r="E12" s="11">
        <v>92536.3233</v>
      </c>
      <c r="F12" s="10" t="s">
        <v>47</v>
      </c>
      <c r="G12" s="10" t="s">
        <v>48</v>
      </c>
      <c r="H12" s="10" t="s">
        <v>49</v>
      </c>
      <c r="I12" s="10">
        <v>96</v>
      </c>
      <c r="J12" s="10">
        <v>96</v>
      </c>
      <c r="K12" s="20">
        <v>98</v>
      </c>
      <c r="L12" s="10">
        <v>98</v>
      </c>
      <c r="M12" s="10">
        <f t="shared" si="1"/>
        <v>97</v>
      </c>
      <c r="N12" s="10">
        <f>RANK(L12,L7:L42,0)</f>
        <v>5</v>
      </c>
      <c r="O12" s="10">
        <f>RANK(M12,M7:M42,0)</f>
        <v>17</v>
      </c>
      <c r="P12" s="18"/>
      <c r="Q12" s="18"/>
    </row>
    <row r="13" s="3" customFormat="1" ht="45" customHeight="1" spans="1:17">
      <c r="A13" s="10"/>
      <c r="B13" s="10"/>
      <c r="C13" s="10"/>
      <c r="D13" s="10" t="s">
        <v>50</v>
      </c>
      <c r="E13" s="11">
        <v>158502.8479</v>
      </c>
      <c r="F13" s="10" t="s">
        <v>51</v>
      </c>
      <c r="G13" s="12" t="s">
        <v>52</v>
      </c>
      <c r="H13" s="12" t="s">
        <v>53</v>
      </c>
      <c r="I13" s="10">
        <v>98</v>
      </c>
      <c r="J13" s="10">
        <v>98</v>
      </c>
      <c r="K13" s="21">
        <v>97</v>
      </c>
      <c r="L13" s="12">
        <v>97</v>
      </c>
      <c r="M13" s="10">
        <f t="shared" si="1"/>
        <v>97.5</v>
      </c>
      <c r="N13" s="10">
        <f>RANK(L13,L8:L43,0)</f>
        <v>14</v>
      </c>
      <c r="O13" s="10">
        <f>RANK(M13,M7:M42,0)</f>
        <v>6</v>
      </c>
      <c r="P13" s="18"/>
      <c r="Q13" s="18"/>
    </row>
    <row r="14" s="3" customFormat="1" ht="45" customHeight="1" spans="1:17">
      <c r="A14" s="10"/>
      <c r="B14" s="10"/>
      <c r="C14" s="10"/>
      <c r="D14" s="10" t="s">
        <v>54</v>
      </c>
      <c r="E14" s="11">
        <v>81055.7032</v>
      </c>
      <c r="F14" s="10" t="s">
        <v>55</v>
      </c>
      <c r="G14" s="12" t="s">
        <v>56</v>
      </c>
      <c r="H14" s="12" t="s">
        <v>57</v>
      </c>
      <c r="I14" s="10">
        <v>96</v>
      </c>
      <c r="J14" s="10">
        <v>97</v>
      </c>
      <c r="K14" s="21">
        <v>97</v>
      </c>
      <c r="L14" s="12">
        <v>97</v>
      </c>
      <c r="M14" s="10">
        <f t="shared" si="1"/>
        <v>96.75</v>
      </c>
      <c r="N14" s="10">
        <f>RANK(L14,L7:L42,0)</f>
        <v>14</v>
      </c>
      <c r="O14" s="10">
        <f>RANK(M14,M7:M42,0)</f>
        <v>30</v>
      </c>
      <c r="P14" s="18"/>
      <c r="Q14" s="18"/>
    </row>
    <row r="15" s="3" customFormat="1" ht="45" customHeight="1" spans="1:17">
      <c r="A15" s="10"/>
      <c r="B15" s="10"/>
      <c r="C15" s="10"/>
      <c r="D15" s="10" t="s">
        <v>58</v>
      </c>
      <c r="E15" s="11">
        <v>144795.1555</v>
      </c>
      <c r="F15" s="10" t="s">
        <v>59</v>
      </c>
      <c r="G15" s="12" t="s">
        <v>32</v>
      </c>
      <c r="H15" s="12" t="s">
        <v>53</v>
      </c>
      <c r="I15" s="10">
        <v>97</v>
      </c>
      <c r="J15" s="10">
        <v>97</v>
      </c>
      <c r="K15" s="21">
        <v>96</v>
      </c>
      <c r="L15" s="12">
        <v>96</v>
      </c>
      <c r="M15" s="10">
        <f t="shared" si="1"/>
        <v>96.5</v>
      </c>
      <c r="N15" s="10">
        <f>RANK(L15,L7:L42,0)</f>
        <v>31</v>
      </c>
      <c r="O15" s="10">
        <f>RANK(M15,M7:M42,0)</f>
        <v>34</v>
      </c>
      <c r="P15" s="18"/>
      <c r="Q15" s="18"/>
    </row>
    <row r="16" s="3" customFormat="1" ht="45" customHeight="1" spans="1:17">
      <c r="A16" s="10"/>
      <c r="B16" s="10"/>
      <c r="C16" s="10"/>
      <c r="D16" s="10" t="s">
        <v>60</v>
      </c>
      <c r="E16" s="11">
        <v>65821.6007</v>
      </c>
      <c r="F16" s="10" t="s">
        <v>55</v>
      </c>
      <c r="G16" s="10" t="s">
        <v>61</v>
      </c>
      <c r="H16" s="10" t="s">
        <v>62</v>
      </c>
      <c r="I16" s="10">
        <v>97</v>
      </c>
      <c r="J16" s="10">
        <v>97</v>
      </c>
      <c r="K16" s="20">
        <v>97</v>
      </c>
      <c r="L16" s="22">
        <v>97</v>
      </c>
      <c r="M16" s="10">
        <f t="shared" si="1"/>
        <v>97</v>
      </c>
      <c r="N16" s="10">
        <f>RANK(L16,L7:L42,0)</f>
        <v>14</v>
      </c>
      <c r="O16" s="10">
        <f>RANK(M16,M7:M42,0)</f>
        <v>17</v>
      </c>
      <c r="P16" s="18"/>
      <c r="Q16" s="18"/>
    </row>
    <row r="17" s="3" customFormat="1" ht="45" customHeight="1" spans="1:17">
      <c r="A17" s="10"/>
      <c r="B17" s="10"/>
      <c r="C17" s="10"/>
      <c r="D17" s="10" t="s">
        <v>63</v>
      </c>
      <c r="E17" s="11">
        <v>45751</v>
      </c>
      <c r="F17" s="10" t="s">
        <v>64</v>
      </c>
      <c r="G17" s="10" t="s">
        <v>65</v>
      </c>
      <c r="H17" s="10" t="s">
        <v>66</v>
      </c>
      <c r="I17" s="10">
        <v>97</v>
      </c>
      <c r="J17" s="15">
        <v>97</v>
      </c>
      <c r="K17" s="20">
        <v>97</v>
      </c>
      <c r="L17" s="22">
        <v>97</v>
      </c>
      <c r="M17" s="10">
        <f t="shared" si="1"/>
        <v>97</v>
      </c>
      <c r="N17" s="10">
        <f>RANK(L17,L7:L42,0)</f>
        <v>14</v>
      </c>
      <c r="O17" s="10">
        <f>RANK(M17,M7:M42,0)</f>
        <v>17</v>
      </c>
      <c r="P17" s="18"/>
      <c r="Q17" s="18"/>
    </row>
    <row r="18" s="3" customFormat="1" ht="45" customHeight="1" spans="1:17">
      <c r="A18" s="10"/>
      <c r="B18" s="10"/>
      <c r="C18" s="10"/>
      <c r="D18" s="10" t="s">
        <v>67</v>
      </c>
      <c r="E18" s="11">
        <v>6514.2804</v>
      </c>
      <c r="F18" s="10" t="s">
        <v>68</v>
      </c>
      <c r="G18" s="10" t="s">
        <v>69</v>
      </c>
      <c r="H18" s="10" t="s">
        <v>70</v>
      </c>
      <c r="I18" s="10">
        <v>97</v>
      </c>
      <c r="J18" s="10">
        <v>97</v>
      </c>
      <c r="K18" s="20">
        <v>97</v>
      </c>
      <c r="L18" s="22">
        <v>97</v>
      </c>
      <c r="M18" s="10">
        <f t="shared" si="1"/>
        <v>97</v>
      </c>
      <c r="N18" s="10">
        <f>RANK(L18,L7:L42,0)</f>
        <v>14</v>
      </c>
      <c r="O18" s="10">
        <f>RANK(M18,M7:M42,0)</f>
        <v>17</v>
      </c>
      <c r="P18" s="18"/>
      <c r="Q18" s="18"/>
    </row>
    <row r="19" s="3" customFormat="1" ht="45" customHeight="1" spans="1:17">
      <c r="A19" s="10"/>
      <c r="B19" s="10"/>
      <c r="C19" s="10"/>
      <c r="D19" s="10" t="s">
        <v>71</v>
      </c>
      <c r="E19" s="11">
        <v>58418</v>
      </c>
      <c r="F19" s="13" t="s">
        <v>72</v>
      </c>
      <c r="G19" s="10" t="s">
        <v>73</v>
      </c>
      <c r="H19" s="10" t="s">
        <v>74</v>
      </c>
      <c r="I19" s="10"/>
      <c r="J19" s="22">
        <v>97</v>
      </c>
      <c r="K19" s="20">
        <v>97</v>
      </c>
      <c r="L19" s="10">
        <v>97</v>
      </c>
      <c r="M19" s="10">
        <f>(J19+K19+L19)/3</f>
        <v>97</v>
      </c>
      <c r="N19" s="10">
        <f>RANK(L19,L7:L42,0)</f>
        <v>14</v>
      </c>
      <c r="O19" s="10">
        <f>RANK(M19,M7:M42,0)</f>
        <v>17</v>
      </c>
      <c r="P19" s="18"/>
      <c r="Q19" s="18"/>
    </row>
    <row r="20" s="3" customFormat="1" ht="45" customHeight="1" spans="1:17">
      <c r="A20" s="10"/>
      <c r="B20" s="10"/>
      <c r="C20" s="10"/>
      <c r="D20" s="10" t="s">
        <v>75</v>
      </c>
      <c r="E20" s="11">
        <v>5012.75</v>
      </c>
      <c r="F20" s="10" t="s">
        <v>76</v>
      </c>
      <c r="G20" s="10" t="s">
        <v>77</v>
      </c>
      <c r="H20" s="10" t="s">
        <v>53</v>
      </c>
      <c r="I20" s="10"/>
      <c r="J20" s="10"/>
      <c r="K20" s="20"/>
      <c r="L20" s="10">
        <v>97</v>
      </c>
      <c r="M20" s="10">
        <f>L20</f>
        <v>97</v>
      </c>
      <c r="N20" s="10">
        <f>RANK(L20,L7:L42,0)</f>
        <v>14</v>
      </c>
      <c r="O20" s="10">
        <f>RANK(M20,M7:M42,0)</f>
        <v>17</v>
      </c>
      <c r="P20" s="22" t="s">
        <v>78</v>
      </c>
      <c r="Q20" s="18"/>
    </row>
    <row r="21" s="3" customFormat="1" ht="45" customHeight="1" spans="1:17">
      <c r="A21" s="10"/>
      <c r="B21" s="10"/>
      <c r="C21" s="10"/>
      <c r="D21" s="10" t="s">
        <v>79</v>
      </c>
      <c r="E21" s="14">
        <v>4974.797784</v>
      </c>
      <c r="F21" s="10" t="s">
        <v>80</v>
      </c>
      <c r="G21" s="10" t="s">
        <v>77</v>
      </c>
      <c r="H21" s="10" t="s">
        <v>53</v>
      </c>
      <c r="I21" s="10"/>
      <c r="J21" s="10"/>
      <c r="K21" s="20"/>
      <c r="L21" s="10">
        <v>97</v>
      </c>
      <c r="M21" s="10">
        <f>L21</f>
        <v>97</v>
      </c>
      <c r="N21" s="10">
        <f>RANK(L21,L7:L42,0)</f>
        <v>14</v>
      </c>
      <c r="O21" s="10">
        <f>RANK(M21,M7:M42,0)</f>
        <v>17</v>
      </c>
      <c r="P21" s="22" t="s">
        <v>78</v>
      </c>
      <c r="Q21" s="18"/>
    </row>
    <row r="22" s="3" customFormat="1" ht="60" customHeight="1" spans="1:17">
      <c r="A22" s="10"/>
      <c r="B22" s="10"/>
      <c r="C22" s="10"/>
      <c r="D22" s="10" t="s">
        <v>27</v>
      </c>
      <c r="E22" s="11">
        <v>727951.9872</v>
      </c>
      <c r="F22" s="13" t="s">
        <v>81</v>
      </c>
      <c r="G22" s="10"/>
      <c r="H22" s="10"/>
      <c r="I22" s="19">
        <f>(I23+I24+I25+I26+I27+I28+I29+I30)/8</f>
        <v>96.5</v>
      </c>
      <c r="J22" s="19">
        <f>(J23+J24+J25+J26+J27+J28+J29+J30)/8</f>
        <v>96.625</v>
      </c>
      <c r="K22" s="19">
        <f>(K23+K24+K25+K26+K27+K28+K29+K30)/8</f>
        <v>96.625</v>
      </c>
      <c r="L22" s="19">
        <f>(L23+L24+L25+L26+L27+L28+L29+L30+L31)/9</f>
        <v>97.2222222222222</v>
      </c>
      <c r="M22" s="19">
        <f>(M23+M24+M25+M26+M27+M28+M29+M30)/8</f>
        <v>96.75</v>
      </c>
      <c r="N22" s="10">
        <f>RANK(L22,L7:L42,0)</f>
        <v>12</v>
      </c>
      <c r="O22" s="10">
        <f>RANK(M22,M7:M42,0)</f>
        <v>30</v>
      </c>
      <c r="P22" s="18"/>
      <c r="Q22" s="18"/>
    </row>
    <row r="23" s="3" customFormat="1" ht="34" customHeight="1" spans="1:17">
      <c r="A23" s="10"/>
      <c r="B23" s="10"/>
      <c r="C23" s="10"/>
      <c r="D23" s="10" t="s">
        <v>82</v>
      </c>
      <c r="E23" s="11">
        <v>173716.0969</v>
      </c>
      <c r="F23" s="10" t="s">
        <v>83</v>
      </c>
      <c r="G23" s="10" t="s">
        <v>40</v>
      </c>
      <c r="H23" s="10" t="s">
        <v>84</v>
      </c>
      <c r="I23" s="10">
        <v>97</v>
      </c>
      <c r="J23" s="10">
        <v>97</v>
      </c>
      <c r="K23" s="20">
        <v>95</v>
      </c>
      <c r="L23" s="22">
        <v>98</v>
      </c>
      <c r="M23" s="10">
        <f t="shared" ref="M23:M34" si="2">(I23+J23+K23+L23)/4</f>
        <v>96.75</v>
      </c>
      <c r="N23" s="10">
        <f>RANK(L23,L7:L42,0)</f>
        <v>5</v>
      </c>
      <c r="O23" s="10">
        <f>RANK(M23,M7:M42,0)</f>
        <v>30</v>
      </c>
      <c r="P23" s="18"/>
      <c r="Q23" s="18"/>
    </row>
    <row r="24" s="3" customFormat="1" ht="34" customHeight="1" spans="1:17">
      <c r="A24" s="10"/>
      <c r="B24" s="10"/>
      <c r="C24" s="10"/>
      <c r="D24" s="10" t="s">
        <v>85</v>
      </c>
      <c r="E24" s="11">
        <v>102748.858447489</v>
      </c>
      <c r="F24" s="10" t="s">
        <v>83</v>
      </c>
      <c r="G24" s="12" t="s">
        <v>32</v>
      </c>
      <c r="H24" s="15" t="s">
        <v>53</v>
      </c>
      <c r="I24" s="10">
        <v>98</v>
      </c>
      <c r="J24" s="10">
        <v>98</v>
      </c>
      <c r="K24" s="20">
        <v>97</v>
      </c>
      <c r="L24" s="10">
        <v>96</v>
      </c>
      <c r="M24" s="10">
        <f t="shared" si="2"/>
        <v>97.25</v>
      </c>
      <c r="N24" s="10">
        <f>RANK(L24,L7:L42,0)</f>
        <v>31</v>
      </c>
      <c r="O24" s="10">
        <f>RANK(M24,M7:M42,0)</f>
        <v>12</v>
      </c>
      <c r="P24" s="18"/>
      <c r="Q24" s="18"/>
    </row>
    <row r="25" s="3" customFormat="1" ht="34" customHeight="1" spans="1:17">
      <c r="A25" s="10"/>
      <c r="B25" s="10"/>
      <c r="C25" s="10"/>
      <c r="D25" s="10" t="s">
        <v>86</v>
      </c>
      <c r="E25" s="11">
        <v>76538.84</v>
      </c>
      <c r="F25" s="10" t="s">
        <v>68</v>
      </c>
      <c r="G25" s="10" t="s">
        <v>77</v>
      </c>
      <c r="H25" s="10" t="s">
        <v>53</v>
      </c>
      <c r="I25" s="10">
        <v>97</v>
      </c>
      <c r="J25" s="10">
        <v>97</v>
      </c>
      <c r="K25" s="20">
        <v>98</v>
      </c>
      <c r="L25" s="10">
        <v>97</v>
      </c>
      <c r="M25" s="10">
        <f t="shared" si="2"/>
        <v>97.25</v>
      </c>
      <c r="N25" s="10">
        <f>RANK(L25,L7:L42,0)</f>
        <v>14</v>
      </c>
      <c r="O25" s="10">
        <f>RANK(M25,M7:M42,0)</f>
        <v>12</v>
      </c>
      <c r="P25" s="18"/>
      <c r="Q25" s="18"/>
    </row>
    <row r="26" s="3" customFormat="1" ht="34" customHeight="1" spans="1:17">
      <c r="A26" s="10"/>
      <c r="B26" s="10"/>
      <c r="C26" s="10"/>
      <c r="D26" s="10" t="s">
        <v>87</v>
      </c>
      <c r="E26" s="11">
        <v>89318.1818181818</v>
      </c>
      <c r="F26" s="10" t="s">
        <v>83</v>
      </c>
      <c r="G26" s="12" t="s">
        <v>32</v>
      </c>
      <c r="H26" s="15" t="s">
        <v>53</v>
      </c>
      <c r="I26" s="10">
        <v>97</v>
      </c>
      <c r="J26" s="10">
        <v>98</v>
      </c>
      <c r="K26" s="20">
        <v>98</v>
      </c>
      <c r="L26" s="10">
        <v>96</v>
      </c>
      <c r="M26" s="10">
        <f t="shared" si="2"/>
        <v>97.25</v>
      </c>
      <c r="N26" s="10">
        <f>RANK(L26,L7:L42,0)</f>
        <v>31</v>
      </c>
      <c r="O26" s="10">
        <f>RANK(M26,M7:M42,0)</f>
        <v>12</v>
      </c>
      <c r="P26" s="18"/>
      <c r="Q26" s="18"/>
    </row>
    <row r="27" s="3" customFormat="1" ht="34" customHeight="1" spans="1:17">
      <c r="A27" s="10"/>
      <c r="B27" s="10"/>
      <c r="C27" s="10"/>
      <c r="D27" s="10" t="s">
        <v>88</v>
      </c>
      <c r="E27" s="11">
        <v>161286.673736303</v>
      </c>
      <c r="F27" s="10" t="s">
        <v>83</v>
      </c>
      <c r="G27" s="12" t="s">
        <v>40</v>
      </c>
      <c r="H27" s="15" t="s">
        <v>84</v>
      </c>
      <c r="I27" s="10">
        <v>98</v>
      </c>
      <c r="J27" s="10">
        <v>97</v>
      </c>
      <c r="K27" s="23">
        <v>97</v>
      </c>
      <c r="L27" s="15">
        <v>98</v>
      </c>
      <c r="M27" s="10">
        <f t="shared" si="2"/>
        <v>97.5</v>
      </c>
      <c r="N27" s="10">
        <f>RANK(L27,L7:L42,0)</f>
        <v>5</v>
      </c>
      <c r="O27" s="10">
        <f>RANK(M27,M7:M42,0)</f>
        <v>6</v>
      </c>
      <c r="P27" s="18"/>
      <c r="Q27" s="18"/>
    </row>
    <row r="28" s="3" customFormat="1" ht="34" customHeight="1" spans="1:17">
      <c r="A28" s="10"/>
      <c r="B28" s="10"/>
      <c r="C28" s="10"/>
      <c r="D28" s="10" t="s">
        <v>89</v>
      </c>
      <c r="E28" s="11">
        <v>143394</v>
      </c>
      <c r="F28" s="10" t="s">
        <v>90</v>
      </c>
      <c r="G28" s="10" t="s">
        <v>91</v>
      </c>
      <c r="H28" s="10" t="s">
        <v>45</v>
      </c>
      <c r="I28" s="10">
        <v>95</v>
      </c>
      <c r="J28" s="10">
        <v>96</v>
      </c>
      <c r="K28" s="23">
        <v>95</v>
      </c>
      <c r="L28" s="10">
        <v>98</v>
      </c>
      <c r="M28" s="10">
        <f t="shared" si="2"/>
        <v>96</v>
      </c>
      <c r="N28" s="10">
        <f>RANK(L28,L7:L42,0)</f>
        <v>5</v>
      </c>
      <c r="O28" s="10">
        <f>RANK(M28,M7:M42,0)</f>
        <v>35</v>
      </c>
      <c r="P28" s="18"/>
      <c r="Q28" s="18"/>
    </row>
    <row r="29" s="3" customFormat="1" ht="34" customHeight="1" spans="1:17">
      <c r="A29" s="10"/>
      <c r="B29" s="10"/>
      <c r="C29" s="10"/>
      <c r="D29" s="10" t="s">
        <v>92</v>
      </c>
      <c r="E29" s="11">
        <v>6800</v>
      </c>
      <c r="F29" s="10" t="s">
        <v>93</v>
      </c>
      <c r="G29" s="10" t="s">
        <v>94</v>
      </c>
      <c r="H29" s="10" t="s">
        <v>53</v>
      </c>
      <c r="I29" s="10">
        <v>95</v>
      </c>
      <c r="J29" s="10">
        <v>95</v>
      </c>
      <c r="K29" s="23">
        <v>95</v>
      </c>
      <c r="L29" s="10">
        <v>96</v>
      </c>
      <c r="M29" s="10">
        <f t="shared" si="2"/>
        <v>95.25</v>
      </c>
      <c r="N29" s="10">
        <f>RANK(L29,L7:L42,0)</f>
        <v>31</v>
      </c>
      <c r="O29" s="10">
        <f>RANK(M29,M7:M42,0)</f>
        <v>36</v>
      </c>
      <c r="P29" s="18"/>
      <c r="Q29" s="18"/>
    </row>
    <row r="30" s="3" customFormat="1" ht="34" customHeight="1" spans="1:17">
      <c r="A30" s="10"/>
      <c r="B30" s="10"/>
      <c r="C30" s="10"/>
      <c r="D30" s="10" t="s">
        <v>95</v>
      </c>
      <c r="E30" s="11">
        <v>45568</v>
      </c>
      <c r="F30" s="10" t="s">
        <v>83</v>
      </c>
      <c r="G30" s="10" t="s">
        <v>44</v>
      </c>
      <c r="H30" s="10" t="s">
        <v>45</v>
      </c>
      <c r="I30" s="10">
        <v>95</v>
      </c>
      <c r="J30" s="10">
        <v>95</v>
      </c>
      <c r="K30" s="20">
        <v>98</v>
      </c>
      <c r="L30" s="22">
        <v>99</v>
      </c>
      <c r="M30" s="10">
        <f t="shared" si="2"/>
        <v>96.75</v>
      </c>
      <c r="N30" s="10">
        <f>RANK(L30,L7:L42,0)</f>
        <v>1</v>
      </c>
      <c r="O30" s="10">
        <f>RANK(M30,M7:M42,0)</f>
        <v>30</v>
      </c>
      <c r="P30" s="18"/>
      <c r="Q30" s="18"/>
    </row>
    <row r="31" s="3" customFormat="1" ht="34" customHeight="1" spans="1:17">
      <c r="A31" s="10"/>
      <c r="B31" s="10"/>
      <c r="C31" s="10"/>
      <c r="D31" s="10" t="s">
        <v>96</v>
      </c>
      <c r="E31" s="11">
        <v>5166</v>
      </c>
      <c r="F31" s="10" t="s">
        <v>97</v>
      </c>
      <c r="G31" s="10" t="s">
        <v>77</v>
      </c>
      <c r="H31" s="10" t="s">
        <v>53</v>
      </c>
      <c r="I31" s="10"/>
      <c r="J31" s="10"/>
      <c r="K31" s="20"/>
      <c r="L31" s="10">
        <v>97</v>
      </c>
      <c r="M31" s="10">
        <f>L31</f>
        <v>97</v>
      </c>
      <c r="N31" s="10">
        <f>RANK(L31,L7:L42,0)</f>
        <v>14</v>
      </c>
      <c r="O31" s="10">
        <f>RANK(M31,M7:M42,0)</f>
        <v>17</v>
      </c>
      <c r="P31" s="22" t="s">
        <v>78</v>
      </c>
      <c r="Q31" s="18"/>
    </row>
    <row r="32" s="3" customFormat="1" ht="90" customHeight="1" spans="1:17">
      <c r="A32" s="10"/>
      <c r="B32" s="10"/>
      <c r="C32" s="10"/>
      <c r="D32" s="10" t="s">
        <v>98</v>
      </c>
      <c r="E32" s="11">
        <v>119036.7643</v>
      </c>
      <c r="F32" s="10" t="s">
        <v>99</v>
      </c>
      <c r="G32" s="10" t="s">
        <v>44</v>
      </c>
      <c r="H32" s="10" t="s">
        <v>45</v>
      </c>
      <c r="I32" s="10">
        <v>97</v>
      </c>
      <c r="J32" s="10">
        <v>97</v>
      </c>
      <c r="K32" s="20">
        <v>97</v>
      </c>
      <c r="L32" s="10">
        <v>99</v>
      </c>
      <c r="M32" s="10">
        <f>(I32+J32+K32+L32)/4</f>
        <v>97.5</v>
      </c>
      <c r="N32" s="10">
        <f>RANK(L32,L7:L42,0)</f>
        <v>1</v>
      </c>
      <c r="O32" s="10">
        <f>RANK(M32,M7:M42,0)</f>
        <v>6</v>
      </c>
      <c r="P32" s="18"/>
      <c r="Q32" s="18"/>
    </row>
    <row r="33" s="3" customFormat="1" ht="90" customHeight="1" spans="1:17">
      <c r="A33" s="10"/>
      <c r="B33" s="10"/>
      <c r="C33" s="10"/>
      <c r="D33" s="10" t="s">
        <v>100</v>
      </c>
      <c r="E33" s="11">
        <v>155915.7354</v>
      </c>
      <c r="F33" s="10" t="s">
        <v>101</v>
      </c>
      <c r="G33" s="10" t="s">
        <v>61</v>
      </c>
      <c r="H33" s="10" t="s">
        <v>62</v>
      </c>
      <c r="I33" s="10">
        <v>98</v>
      </c>
      <c r="J33" s="10">
        <v>98</v>
      </c>
      <c r="K33" s="20">
        <v>98</v>
      </c>
      <c r="L33" s="10">
        <v>97</v>
      </c>
      <c r="M33" s="10">
        <f>(I33+J33+K33+L33)/4</f>
        <v>97.75</v>
      </c>
      <c r="N33" s="10">
        <f>RANK(L33,L7:L42,0)</f>
        <v>14</v>
      </c>
      <c r="O33" s="10">
        <f>RANK(M33,M7:M42,0)</f>
        <v>3</v>
      </c>
      <c r="P33" s="18"/>
      <c r="Q33" s="18"/>
    </row>
    <row r="34" s="3" customFormat="1" ht="90" customHeight="1" spans="1:17">
      <c r="A34" s="10"/>
      <c r="B34" s="10"/>
      <c r="C34" s="10"/>
      <c r="D34" s="10" t="s">
        <v>102</v>
      </c>
      <c r="E34" s="11">
        <v>78772.747</v>
      </c>
      <c r="F34" s="10" t="s">
        <v>103</v>
      </c>
      <c r="G34" s="10" t="s">
        <v>44</v>
      </c>
      <c r="H34" s="10" t="s">
        <v>45</v>
      </c>
      <c r="I34" s="10">
        <v>97</v>
      </c>
      <c r="J34" s="10">
        <v>97</v>
      </c>
      <c r="K34" s="20">
        <v>97</v>
      </c>
      <c r="L34" s="10">
        <v>99</v>
      </c>
      <c r="M34" s="10">
        <f>(I34+J34+K34+L34)/4</f>
        <v>97.5</v>
      </c>
      <c r="N34" s="10">
        <f>RANK(L34,L7:L42,0)</f>
        <v>1</v>
      </c>
      <c r="O34" s="10">
        <f>RANK(M34,M7:M42,0)</f>
        <v>6</v>
      </c>
      <c r="P34" s="18"/>
      <c r="Q34" s="18"/>
    </row>
    <row r="35" s="3" customFormat="1" ht="70" customHeight="1" spans="1:17">
      <c r="A35" s="10"/>
      <c r="B35" s="10"/>
      <c r="C35" s="10"/>
      <c r="D35" s="10" t="s">
        <v>104</v>
      </c>
      <c r="E35" s="11">
        <v>60831.8608</v>
      </c>
      <c r="F35" s="10" t="s">
        <v>105</v>
      </c>
      <c r="G35" s="10" t="s">
        <v>77</v>
      </c>
      <c r="H35" s="10" t="s">
        <v>53</v>
      </c>
      <c r="I35" s="10">
        <v>98</v>
      </c>
      <c r="J35" s="10">
        <v>98</v>
      </c>
      <c r="K35" s="23">
        <v>98</v>
      </c>
      <c r="L35" s="15">
        <v>97</v>
      </c>
      <c r="M35" s="10">
        <f>(I35+J35+K35+L35)/4</f>
        <v>97.75</v>
      </c>
      <c r="N35" s="10">
        <f>RANK(L35,L7:L42,0)</f>
        <v>14</v>
      </c>
      <c r="O35" s="10">
        <f>RANK(M35,M7:M42,0)</f>
        <v>3</v>
      </c>
      <c r="P35" s="18"/>
      <c r="Q35" s="18"/>
    </row>
    <row r="36" s="3" customFormat="1" ht="48" customHeight="1" spans="1:17">
      <c r="A36" s="10"/>
      <c r="B36" s="10"/>
      <c r="C36" s="10"/>
      <c r="D36" s="10" t="s">
        <v>106</v>
      </c>
      <c r="E36" s="11">
        <v>17317.5</v>
      </c>
      <c r="F36" s="10" t="s">
        <v>107</v>
      </c>
      <c r="G36" s="10" t="s">
        <v>91</v>
      </c>
      <c r="H36" s="10" t="s">
        <v>45</v>
      </c>
      <c r="I36" s="10"/>
      <c r="J36" s="10"/>
      <c r="K36" s="20"/>
      <c r="L36" s="10">
        <v>98</v>
      </c>
      <c r="M36" s="10">
        <f t="shared" ref="M36:M42" si="3">L36</f>
        <v>98</v>
      </c>
      <c r="N36" s="10">
        <f>RANK(L36,L7:L42,0)</f>
        <v>5</v>
      </c>
      <c r="O36" s="10">
        <f>RANK(M36,M7:M42,0)</f>
        <v>1</v>
      </c>
      <c r="P36" s="22" t="s">
        <v>78</v>
      </c>
      <c r="Q36" s="18"/>
    </row>
    <row r="37" s="3" customFormat="1" ht="48" customHeight="1" spans="1:17">
      <c r="A37" s="10"/>
      <c r="B37" s="10"/>
      <c r="C37" s="10"/>
      <c r="D37" s="10" t="s">
        <v>108</v>
      </c>
      <c r="E37" s="11">
        <v>9701.2</v>
      </c>
      <c r="F37" s="10" t="s">
        <v>109</v>
      </c>
      <c r="G37" s="10" t="s">
        <v>40</v>
      </c>
      <c r="H37" s="10" t="s">
        <v>84</v>
      </c>
      <c r="I37" s="10"/>
      <c r="J37" s="10"/>
      <c r="K37" s="20"/>
      <c r="L37" s="10">
        <v>98</v>
      </c>
      <c r="M37" s="10">
        <f t="shared" si="3"/>
        <v>98</v>
      </c>
      <c r="N37" s="10">
        <f>RANK(L37,L7:L42,0)</f>
        <v>5</v>
      </c>
      <c r="O37" s="10">
        <f>RANK(M37,M7:M42,0)</f>
        <v>1</v>
      </c>
      <c r="P37" s="22" t="s">
        <v>78</v>
      </c>
      <c r="Q37" s="18"/>
    </row>
    <row r="38" s="3" customFormat="1" ht="48" customHeight="1" spans="1:17">
      <c r="A38" s="10"/>
      <c r="B38" s="10"/>
      <c r="C38" s="10"/>
      <c r="D38" s="10" t="s">
        <v>110</v>
      </c>
      <c r="E38" s="11">
        <v>7256.9112</v>
      </c>
      <c r="F38" s="10" t="s">
        <v>90</v>
      </c>
      <c r="G38" s="10" t="s">
        <v>77</v>
      </c>
      <c r="H38" s="10" t="s">
        <v>53</v>
      </c>
      <c r="I38" s="10"/>
      <c r="J38" s="10"/>
      <c r="K38" s="20"/>
      <c r="L38" s="10">
        <v>97</v>
      </c>
      <c r="M38" s="10">
        <f t="shared" si="3"/>
        <v>97</v>
      </c>
      <c r="N38" s="10">
        <f>RANK(L38,L7:L42,0)</f>
        <v>14</v>
      </c>
      <c r="O38" s="10">
        <f>RANK(M38,M7:M42,0)</f>
        <v>17</v>
      </c>
      <c r="P38" s="22" t="s">
        <v>78</v>
      </c>
      <c r="Q38" s="18"/>
    </row>
    <row r="39" s="3" customFormat="1" ht="48" customHeight="1" spans="1:17">
      <c r="A39" s="10"/>
      <c r="B39" s="10"/>
      <c r="C39" s="10"/>
      <c r="D39" s="10" t="s">
        <v>111</v>
      </c>
      <c r="E39" s="11">
        <v>13954.3991</v>
      </c>
      <c r="F39" s="10" t="s">
        <v>68</v>
      </c>
      <c r="G39" s="10" t="s">
        <v>77</v>
      </c>
      <c r="H39" s="10" t="s">
        <v>53</v>
      </c>
      <c r="I39" s="10"/>
      <c r="J39" s="10"/>
      <c r="K39" s="20"/>
      <c r="L39" s="10">
        <v>97</v>
      </c>
      <c r="M39" s="10">
        <f t="shared" si="3"/>
        <v>97</v>
      </c>
      <c r="N39" s="10">
        <f>RANK(L39,L7:L42,0)</f>
        <v>14</v>
      </c>
      <c r="O39" s="10">
        <f>RANK(M39,M7:M42,0)</f>
        <v>17</v>
      </c>
      <c r="P39" s="22" t="s">
        <v>78</v>
      </c>
      <c r="Q39" s="18"/>
    </row>
    <row r="40" s="3" customFormat="1" ht="48" customHeight="1" spans="1:17">
      <c r="A40" s="10"/>
      <c r="B40" s="10"/>
      <c r="C40" s="10"/>
      <c r="D40" s="10" t="s">
        <v>112</v>
      </c>
      <c r="E40" s="11">
        <v>879.7853</v>
      </c>
      <c r="F40" s="10" t="s">
        <v>113</v>
      </c>
      <c r="G40" s="10" t="s">
        <v>77</v>
      </c>
      <c r="H40" s="10" t="s">
        <v>53</v>
      </c>
      <c r="I40" s="10"/>
      <c r="J40" s="10"/>
      <c r="K40" s="20"/>
      <c r="L40" s="10">
        <v>97</v>
      </c>
      <c r="M40" s="10">
        <f t="shared" si="3"/>
        <v>97</v>
      </c>
      <c r="N40" s="10">
        <f>RANK(L40,L7:L42,0)</f>
        <v>14</v>
      </c>
      <c r="O40" s="10">
        <f>RANK(M40,M7:M42,0)</f>
        <v>17</v>
      </c>
      <c r="P40" s="22" t="s">
        <v>78</v>
      </c>
      <c r="Q40" s="18"/>
    </row>
    <row r="41" s="3" customFormat="1" ht="48" customHeight="1" spans="1:17">
      <c r="A41" s="10"/>
      <c r="B41" s="10"/>
      <c r="C41" s="10"/>
      <c r="D41" s="10" t="s">
        <v>114</v>
      </c>
      <c r="E41" s="11">
        <v>2263.8582</v>
      </c>
      <c r="F41" s="10" t="s">
        <v>115</v>
      </c>
      <c r="G41" s="10" t="s">
        <v>77</v>
      </c>
      <c r="H41" s="10" t="s">
        <v>53</v>
      </c>
      <c r="I41" s="10"/>
      <c r="J41" s="10"/>
      <c r="K41" s="20"/>
      <c r="L41" s="10">
        <v>97</v>
      </c>
      <c r="M41" s="10">
        <f t="shared" si="3"/>
        <v>97</v>
      </c>
      <c r="N41" s="10">
        <f>RANK(L41,L7:L42,0)</f>
        <v>14</v>
      </c>
      <c r="O41" s="10">
        <f>RANK(M41,M7:M42,0)</f>
        <v>17</v>
      </c>
      <c r="P41" s="22" t="s">
        <v>78</v>
      </c>
      <c r="Q41" s="18"/>
    </row>
    <row r="42" s="3" customFormat="1" ht="48" customHeight="1" spans="1:17">
      <c r="A42" s="10"/>
      <c r="B42" s="10"/>
      <c r="C42" s="10"/>
      <c r="D42" s="10" t="s">
        <v>116</v>
      </c>
      <c r="E42" s="11">
        <v>1910.33</v>
      </c>
      <c r="F42" s="10" t="s">
        <v>117</v>
      </c>
      <c r="G42" s="10" t="s">
        <v>77</v>
      </c>
      <c r="H42" s="10" t="s">
        <v>53</v>
      </c>
      <c r="I42" s="10"/>
      <c r="J42" s="10"/>
      <c r="K42" s="20"/>
      <c r="L42" s="10">
        <v>97</v>
      </c>
      <c r="M42" s="10">
        <f t="shared" si="3"/>
        <v>97</v>
      </c>
      <c r="N42" s="10">
        <f>RANK(L42,L7:L42,0)</f>
        <v>14</v>
      </c>
      <c r="O42" s="10">
        <f>RANK(M42,M7:M42,0)</f>
        <v>17</v>
      </c>
      <c r="P42" s="22" t="s">
        <v>78</v>
      </c>
      <c r="Q42" s="18"/>
    </row>
    <row r="43" s="3" customFormat="1" ht="36" customHeight="1" spans="1:17">
      <c r="A43" s="10">
        <v>3</v>
      </c>
      <c r="B43" s="10" t="s">
        <v>19</v>
      </c>
      <c r="C43" s="10" t="s">
        <v>118</v>
      </c>
      <c r="D43" s="10" t="s">
        <v>119</v>
      </c>
      <c r="E43" s="11">
        <v>4078.2935</v>
      </c>
      <c r="F43" s="10" t="s">
        <v>120</v>
      </c>
      <c r="G43" s="10" t="s">
        <v>121</v>
      </c>
      <c r="H43" s="10" t="s">
        <v>122</v>
      </c>
      <c r="I43" s="10">
        <v>98</v>
      </c>
      <c r="J43" s="10">
        <v>98</v>
      </c>
      <c r="K43" s="20">
        <v>97</v>
      </c>
      <c r="L43" s="10">
        <v>98</v>
      </c>
      <c r="M43" s="10">
        <f t="shared" ref="M43:M58" si="4">(I43+J43+K43+L43)/4</f>
        <v>97.75</v>
      </c>
      <c r="N43" s="10">
        <f>RANK(L43,L43:L77,0)</f>
        <v>1</v>
      </c>
      <c r="O43" s="10">
        <f>RANK(M43,M43:M77,0)</f>
        <v>1</v>
      </c>
      <c r="P43" s="18"/>
      <c r="Q43" s="18"/>
    </row>
    <row r="44" ht="36" customHeight="1" spans="1:17">
      <c r="A44" s="10"/>
      <c r="B44" s="10"/>
      <c r="C44" s="10"/>
      <c r="D44" s="10" t="s">
        <v>123</v>
      </c>
      <c r="E44" s="11">
        <v>1672.56</v>
      </c>
      <c r="F44" s="10" t="s">
        <v>124</v>
      </c>
      <c r="G44" s="10" t="s">
        <v>125</v>
      </c>
      <c r="H44" s="10" t="s">
        <v>126</v>
      </c>
      <c r="I44" s="10">
        <v>98</v>
      </c>
      <c r="J44" s="10">
        <v>97</v>
      </c>
      <c r="K44" s="20">
        <v>98</v>
      </c>
      <c r="L44" s="10">
        <v>98</v>
      </c>
      <c r="M44" s="10">
        <f t="shared" si="4"/>
        <v>97.75</v>
      </c>
      <c r="N44" s="10">
        <f>RANK(L44,L43:L77,0)</f>
        <v>1</v>
      </c>
      <c r="O44" s="10">
        <f>RANK(M44,M43:M77,0)</f>
        <v>1</v>
      </c>
      <c r="P44" s="18"/>
      <c r="Q44" s="18"/>
    </row>
    <row r="45" s="3" customFormat="1" ht="36" customHeight="1" spans="1:17">
      <c r="A45" s="10"/>
      <c r="B45" s="10"/>
      <c r="C45" s="10"/>
      <c r="D45" s="10" t="s">
        <v>127</v>
      </c>
      <c r="E45" s="11">
        <v>2557.86005</v>
      </c>
      <c r="F45" s="10" t="s">
        <v>128</v>
      </c>
      <c r="G45" s="10" t="s">
        <v>121</v>
      </c>
      <c r="H45" s="10" t="s">
        <v>122</v>
      </c>
      <c r="I45" s="10">
        <v>98</v>
      </c>
      <c r="J45" s="10">
        <v>98</v>
      </c>
      <c r="K45" s="21">
        <v>97</v>
      </c>
      <c r="L45" s="12">
        <v>98</v>
      </c>
      <c r="M45" s="10">
        <f t="shared" si="4"/>
        <v>97.75</v>
      </c>
      <c r="N45" s="10">
        <f>RANK(L45,L43:L77,0)</f>
        <v>1</v>
      </c>
      <c r="O45" s="10">
        <f>RANK(M45,M43:M77,0)</f>
        <v>1</v>
      </c>
      <c r="P45" s="18"/>
      <c r="Q45" s="18"/>
    </row>
    <row r="46" s="3" customFormat="1" ht="36" customHeight="1" spans="1:17">
      <c r="A46" s="10"/>
      <c r="B46" s="10"/>
      <c r="C46" s="10"/>
      <c r="D46" s="10" t="s">
        <v>129</v>
      </c>
      <c r="E46" s="11">
        <v>2146.4275</v>
      </c>
      <c r="F46" s="10" t="s">
        <v>130</v>
      </c>
      <c r="G46" s="12" t="s">
        <v>121</v>
      </c>
      <c r="H46" s="12" t="s">
        <v>122</v>
      </c>
      <c r="I46" s="10">
        <v>98</v>
      </c>
      <c r="J46" s="10">
        <v>98</v>
      </c>
      <c r="K46" s="21">
        <v>97</v>
      </c>
      <c r="L46" s="12">
        <v>98</v>
      </c>
      <c r="M46" s="10">
        <f t="shared" si="4"/>
        <v>97.75</v>
      </c>
      <c r="N46" s="10">
        <f>RANK(L46,L43:L77,0)</f>
        <v>1</v>
      </c>
      <c r="O46" s="10">
        <f>RANK(M46,M43:M77,0)</f>
        <v>1</v>
      </c>
      <c r="P46" s="18"/>
      <c r="Q46" s="18"/>
    </row>
    <row r="47" s="3" customFormat="1" ht="36" customHeight="1" spans="1:17">
      <c r="A47" s="10"/>
      <c r="B47" s="10"/>
      <c r="C47" s="10"/>
      <c r="D47" s="10" t="s">
        <v>131</v>
      </c>
      <c r="E47" s="11">
        <v>2622.0997</v>
      </c>
      <c r="F47" s="10" t="s">
        <v>132</v>
      </c>
      <c r="G47" s="10" t="s">
        <v>133</v>
      </c>
      <c r="H47" s="10" t="s">
        <v>122</v>
      </c>
      <c r="I47" s="10">
        <v>98</v>
      </c>
      <c r="J47" s="10">
        <v>98</v>
      </c>
      <c r="K47" s="20">
        <v>97</v>
      </c>
      <c r="L47" s="10">
        <v>97</v>
      </c>
      <c r="M47" s="10">
        <f t="shared" si="4"/>
        <v>97.5</v>
      </c>
      <c r="N47" s="10">
        <f>RANK(L47,L43:L77,0)</f>
        <v>8</v>
      </c>
      <c r="O47" s="10">
        <f>RANK(M47,M43:M77,0)</f>
        <v>6</v>
      </c>
      <c r="P47" s="18"/>
      <c r="Q47" s="18"/>
    </row>
    <row r="48" s="3" customFormat="1" ht="36" customHeight="1" spans="1:17">
      <c r="A48" s="10"/>
      <c r="B48" s="10"/>
      <c r="C48" s="10"/>
      <c r="D48" s="10" t="s">
        <v>134</v>
      </c>
      <c r="E48" s="11">
        <v>2936.6216</v>
      </c>
      <c r="F48" s="10" t="s">
        <v>135</v>
      </c>
      <c r="G48" s="10" t="s">
        <v>133</v>
      </c>
      <c r="H48" s="10" t="s">
        <v>122</v>
      </c>
      <c r="I48" s="10">
        <v>98</v>
      </c>
      <c r="J48" s="10">
        <v>98</v>
      </c>
      <c r="K48" s="20">
        <v>97</v>
      </c>
      <c r="L48" s="10">
        <v>97</v>
      </c>
      <c r="M48" s="10">
        <f t="shared" si="4"/>
        <v>97.5</v>
      </c>
      <c r="N48" s="10">
        <f>RANK(L48,L43:L77,0)</f>
        <v>8</v>
      </c>
      <c r="O48" s="10">
        <f>RANK(M48,M43:M77,0)</f>
        <v>6</v>
      </c>
      <c r="P48" s="18"/>
      <c r="Q48" s="18"/>
    </row>
    <row r="49" s="3" customFormat="1" ht="36" customHeight="1" spans="1:17">
      <c r="A49" s="10"/>
      <c r="B49" s="10"/>
      <c r="C49" s="10"/>
      <c r="D49" s="10" t="s">
        <v>136</v>
      </c>
      <c r="E49" s="11">
        <v>2077.6558</v>
      </c>
      <c r="F49" s="10" t="s">
        <v>137</v>
      </c>
      <c r="G49" s="12" t="s">
        <v>138</v>
      </c>
      <c r="H49" s="15" t="s">
        <v>139</v>
      </c>
      <c r="I49" s="10">
        <v>97</v>
      </c>
      <c r="J49" s="10">
        <v>97</v>
      </c>
      <c r="K49" s="23">
        <v>98</v>
      </c>
      <c r="L49" s="15">
        <v>96</v>
      </c>
      <c r="M49" s="10">
        <f t="shared" si="4"/>
        <v>97</v>
      </c>
      <c r="N49" s="10">
        <f>RANK(L49,L43:L77,0)</f>
        <v>17</v>
      </c>
      <c r="O49" s="10">
        <f>RANK(M49,M43:M77,0)</f>
        <v>12</v>
      </c>
      <c r="P49" s="18"/>
      <c r="Q49" s="18"/>
    </row>
    <row r="50" s="3" customFormat="1" ht="36" customHeight="1" spans="1:17">
      <c r="A50" s="10"/>
      <c r="B50" s="10"/>
      <c r="C50" s="10"/>
      <c r="D50" s="10" t="s">
        <v>140</v>
      </c>
      <c r="E50" s="11">
        <v>2674.49</v>
      </c>
      <c r="F50" s="10" t="s">
        <v>141</v>
      </c>
      <c r="G50" s="12" t="s">
        <v>138</v>
      </c>
      <c r="H50" s="15" t="s">
        <v>139</v>
      </c>
      <c r="I50" s="10">
        <v>97</v>
      </c>
      <c r="J50" s="10">
        <v>97</v>
      </c>
      <c r="K50" s="23">
        <v>98</v>
      </c>
      <c r="L50" s="15">
        <v>96</v>
      </c>
      <c r="M50" s="10">
        <f t="shared" si="4"/>
        <v>97</v>
      </c>
      <c r="N50" s="10">
        <f>RANK(L50,L43:L77,0)</f>
        <v>17</v>
      </c>
      <c r="O50" s="10">
        <f>RANK(M50,M43:M77,0)</f>
        <v>12</v>
      </c>
      <c r="P50" s="18"/>
      <c r="Q50" s="18"/>
    </row>
    <row r="51" s="3" customFormat="1" ht="36" customHeight="1" spans="1:17">
      <c r="A51" s="10"/>
      <c r="B51" s="10"/>
      <c r="C51" s="10"/>
      <c r="D51" s="10" t="s">
        <v>142</v>
      </c>
      <c r="E51" s="11">
        <v>482.3204</v>
      </c>
      <c r="F51" s="10" t="s">
        <v>143</v>
      </c>
      <c r="G51" s="10" t="s">
        <v>133</v>
      </c>
      <c r="H51" s="10" t="s">
        <v>122</v>
      </c>
      <c r="I51" s="10"/>
      <c r="J51" s="10"/>
      <c r="K51" s="20"/>
      <c r="L51" s="10">
        <v>97</v>
      </c>
      <c r="M51" s="10">
        <f>L51</f>
        <v>97</v>
      </c>
      <c r="N51" s="10">
        <f>RANK(L51,L43:L77,0)</f>
        <v>8</v>
      </c>
      <c r="O51" s="10">
        <f>RANK(M51,M43:M77,0)</f>
        <v>12</v>
      </c>
      <c r="P51" s="22" t="s">
        <v>78</v>
      </c>
      <c r="Q51" s="18"/>
    </row>
    <row r="52" s="3" customFormat="1" ht="45" customHeight="1" spans="1:17">
      <c r="A52" s="10">
        <v>4</v>
      </c>
      <c r="B52" s="10" t="s">
        <v>19</v>
      </c>
      <c r="C52" s="10" t="s">
        <v>144</v>
      </c>
      <c r="D52" s="10" t="s">
        <v>145</v>
      </c>
      <c r="E52" s="11">
        <v>1426.2525</v>
      </c>
      <c r="F52" s="10" t="s">
        <v>146</v>
      </c>
      <c r="G52" s="10" t="s">
        <v>147</v>
      </c>
      <c r="H52" s="10" t="s">
        <v>148</v>
      </c>
      <c r="I52" s="10">
        <v>98</v>
      </c>
      <c r="J52" s="10">
        <v>98</v>
      </c>
      <c r="K52" s="20">
        <v>97</v>
      </c>
      <c r="L52" s="10">
        <v>97</v>
      </c>
      <c r="M52" s="10">
        <f t="shared" ref="M52:M59" si="5">(I52+J52+K52+L52)/4</f>
        <v>97.5</v>
      </c>
      <c r="N52" s="10">
        <f>RANK(L52,L43:L77,0)</f>
        <v>8</v>
      </c>
      <c r="O52" s="10">
        <f>RANK(M52,M43:M77,0)</f>
        <v>6</v>
      </c>
      <c r="P52" s="18"/>
      <c r="Q52" s="18"/>
    </row>
    <row r="53" ht="45" customHeight="1" spans="1:17">
      <c r="A53" s="10"/>
      <c r="B53" s="10"/>
      <c r="C53" s="10"/>
      <c r="D53" s="10" t="s">
        <v>149</v>
      </c>
      <c r="E53" s="11">
        <v>1237.989</v>
      </c>
      <c r="F53" s="10" t="s">
        <v>150</v>
      </c>
      <c r="G53" s="10" t="s">
        <v>151</v>
      </c>
      <c r="H53" s="10" t="s">
        <v>152</v>
      </c>
      <c r="I53" s="10">
        <v>98</v>
      </c>
      <c r="J53" s="10">
        <v>97</v>
      </c>
      <c r="K53" s="20">
        <v>98</v>
      </c>
      <c r="L53" s="10">
        <v>98</v>
      </c>
      <c r="M53" s="10">
        <f t="shared" si="5"/>
        <v>97.75</v>
      </c>
      <c r="N53" s="10">
        <f>RANK(L53,L43:L77,0)</f>
        <v>1</v>
      </c>
      <c r="O53" s="10">
        <f>RANK(M53,M43:M77,0)</f>
        <v>1</v>
      </c>
      <c r="P53" s="18"/>
      <c r="Q53" s="18"/>
    </row>
    <row r="54" s="3" customFormat="1" ht="45" customHeight="1" spans="1:17">
      <c r="A54" s="10"/>
      <c r="B54" s="10"/>
      <c r="C54" s="10"/>
      <c r="D54" s="10" t="s">
        <v>153</v>
      </c>
      <c r="E54" s="11">
        <v>1478.8618</v>
      </c>
      <c r="F54" s="10" t="s">
        <v>154</v>
      </c>
      <c r="G54" s="12" t="s">
        <v>151</v>
      </c>
      <c r="H54" s="12" t="s">
        <v>152</v>
      </c>
      <c r="I54" s="10">
        <v>97</v>
      </c>
      <c r="J54" s="10">
        <v>97</v>
      </c>
      <c r="K54" s="21">
        <v>97</v>
      </c>
      <c r="L54" s="12">
        <v>98</v>
      </c>
      <c r="M54" s="10">
        <f t="shared" si="5"/>
        <v>97.25</v>
      </c>
      <c r="N54" s="10">
        <f>RANK(L54,L43:L77,0)</f>
        <v>1</v>
      </c>
      <c r="O54" s="10">
        <f>RANK(M54,M43:M77,0)</f>
        <v>11</v>
      </c>
      <c r="P54" s="18"/>
      <c r="Q54" s="18"/>
    </row>
    <row r="55" ht="45" customHeight="1" spans="1:17">
      <c r="A55" s="10"/>
      <c r="B55" s="10"/>
      <c r="C55" s="10"/>
      <c r="D55" s="10" t="s">
        <v>155</v>
      </c>
      <c r="E55" s="11">
        <v>1396.4534</v>
      </c>
      <c r="F55" s="10" t="s">
        <v>156</v>
      </c>
      <c r="G55" s="12" t="s">
        <v>147</v>
      </c>
      <c r="H55" s="12" t="s">
        <v>157</v>
      </c>
      <c r="I55" s="10">
        <v>97</v>
      </c>
      <c r="J55" s="10">
        <v>97</v>
      </c>
      <c r="K55" s="21">
        <v>97</v>
      </c>
      <c r="L55" s="12">
        <v>97</v>
      </c>
      <c r="M55" s="10">
        <f t="shared" si="5"/>
        <v>97</v>
      </c>
      <c r="N55" s="10">
        <f>RANK(L55,L43:L77,0)</f>
        <v>8</v>
      </c>
      <c r="O55" s="10">
        <f>RANK(M55,M43:M77,0)</f>
        <v>12</v>
      </c>
      <c r="P55" s="18"/>
      <c r="Q55" s="18"/>
    </row>
    <row r="56" s="3" customFormat="1" ht="45" customHeight="1" spans="1:17">
      <c r="A56" s="10"/>
      <c r="B56" s="10"/>
      <c r="C56" s="10"/>
      <c r="D56" s="10" t="s">
        <v>158</v>
      </c>
      <c r="E56" s="11">
        <v>1223.3288</v>
      </c>
      <c r="F56" s="10" t="s">
        <v>159</v>
      </c>
      <c r="G56" s="10" t="s">
        <v>151</v>
      </c>
      <c r="H56" s="10" t="s">
        <v>152</v>
      </c>
      <c r="I56" s="10">
        <v>98</v>
      </c>
      <c r="J56" s="10">
        <v>97</v>
      </c>
      <c r="K56" s="20">
        <v>97</v>
      </c>
      <c r="L56" s="10">
        <v>98</v>
      </c>
      <c r="M56" s="10">
        <f t="shared" si="5"/>
        <v>97.5</v>
      </c>
      <c r="N56" s="10">
        <f>RANK(L56,L43:L77,0)</f>
        <v>1</v>
      </c>
      <c r="O56" s="10">
        <f>RANK(M56,M43:M77,0)</f>
        <v>6</v>
      </c>
      <c r="P56" s="18"/>
      <c r="Q56" s="18"/>
    </row>
    <row r="57" s="3" customFormat="1" ht="45" customHeight="1" spans="1:17">
      <c r="A57" s="10"/>
      <c r="B57" s="10"/>
      <c r="C57" s="10"/>
      <c r="D57" s="10" t="s">
        <v>160</v>
      </c>
      <c r="E57" s="11">
        <v>1460.2691</v>
      </c>
      <c r="F57" s="10" t="s">
        <v>161</v>
      </c>
      <c r="G57" s="10" t="s">
        <v>147</v>
      </c>
      <c r="H57" s="10" t="s">
        <v>148</v>
      </c>
      <c r="I57" s="10">
        <v>98</v>
      </c>
      <c r="J57" s="10">
        <v>98</v>
      </c>
      <c r="K57" s="20">
        <v>97</v>
      </c>
      <c r="L57" s="10">
        <v>97</v>
      </c>
      <c r="M57" s="10">
        <f t="shared" si="5"/>
        <v>97.5</v>
      </c>
      <c r="N57" s="10">
        <f>RANK(L57,L43:L77,0)</f>
        <v>8</v>
      </c>
      <c r="O57" s="10">
        <f>RANK(M57,M43:M77,0)</f>
        <v>6</v>
      </c>
      <c r="P57" s="18"/>
      <c r="Q57" s="18"/>
    </row>
    <row r="58" s="3" customFormat="1" ht="45" customHeight="1" spans="1:17">
      <c r="A58" s="10"/>
      <c r="B58" s="10"/>
      <c r="C58" s="10"/>
      <c r="D58" s="10" t="s">
        <v>162</v>
      </c>
      <c r="E58" s="11">
        <v>1499.4492</v>
      </c>
      <c r="F58" s="10" t="s">
        <v>163</v>
      </c>
      <c r="G58" s="16" t="s">
        <v>164</v>
      </c>
      <c r="H58" s="16" t="s">
        <v>165</v>
      </c>
      <c r="I58" s="10">
        <v>97</v>
      </c>
      <c r="J58" s="10">
        <v>97</v>
      </c>
      <c r="K58" s="23">
        <v>98</v>
      </c>
      <c r="L58" s="15">
        <v>96</v>
      </c>
      <c r="M58" s="10">
        <f t="shared" si="5"/>
        <v>97</v>
      </c>
      <c r="N58" s="10">
        <f>RANK(L58,L43:L77,0)</f>
        <v>17</v>
      </c>
      <c r="O58" s="10">
        <f>RANK(M58,M43:M77,0)</f>
        <v>12</v>
      </c>
      <c r="P58" s="18"/>
      <c r="Q58" s="18"/>
    </row>
    <row r="59" s="3" customFormat="1" ht="45" customHeight="1" spans="1:17">
      <c r="A59" s="10"/>
      <c r="B59" s="10"/>
      <c r="C59" s="10"/>
      <c r="D59" s="10" t="s">
        <v>166</v>
      </c>
      <c r="E59" s="11">
        <v>1140.3208</v>
      </c>
      <c r="F59" s="10" t="s">
        <v>167</v>
      </c>
      <c r="G59" s="16" t="s">
        <v>164</v>
      </c>
      <c r="H59" s="16" t="s">
        <v>165</v>
      </c>
      <c r="I59" s="10">
        <v>97</v>
      </c>
      <c r="J59" s="10">
        <v>97</v>
      </c>
      <c r="K59" s="23">
        <v>98</v>
      </c>
      <c r="L59" s="15">
        <v>96</v>
      </c>
      <c r="M59" s="10">
        <f t="shared" si="5"/>
        <v>97</v>
      </c>
      <c r="N59" s="10">
        <f>RANK(L59,L43:L77,0)</f>
        <v>17</v>
      </c>
      <c r="O59" s="10">
        <f>RANK(M59,M43:M77,0)</f>
        <v>12</v>
      </c>
      <c r="P59" s="18"/>
      <c r="Q59" s="18"/>
    </row>
    <row r="60" s="3" customFormat="1" ht="32" hidden="1" customHeight="1" spans="1:17">
      <c r="A60" s="10">
        <v>5</v>
      </c>
      <c r="B60" s="10"/>
      <c r="C60" s="10" t="s">
        <v>168</v>
      </c>
      <c r="D60" s="10" t="s">
        <v>169</v>
      </c>
      <c r="E60" s="11">
        <v>785.9478</v>
      </c>
      <c r="F60" s="10" t="s">
        <v>161</v>
      </c>
      <c r="G60" s="10"/>
      <c r="H60" s="10"/>
      <c r="I60" s="10">
        <v>95</v>
      </c>
      <c r="J60" s="22"/>
      <c r="K60" s="22"/>
      <c r="L60" s="22">
        <v>0</v>
      </c>
      <c r="M60" s="22">
        <f>I60</f>
        <v>95</v>
      </c>
      <c r="N60" s="10">
        <f>RANK(L60,L43:L77,0)</f>
        <v>23</v>
      </c>
      <c r="O60" s="10">
        <f>RANK(M60,M43:M77,0)</f>
        <v>30</v>
      </c>
      <c r="P60" s="22" t="s">
        <v>170</v>
      </c>
      <c r="Q60" s="18"/>
    </row>
    <row r="61" s="3" customFormat="1" ht="32" hidden="1" customHeight="1" spans="1:17">
      <c r="A61" s="10"/>
      <c r="B61" s="10"/>
      <c r="C61" s="10"/>
      <c r="D61" s="10" t="s">
        <v>171</v>
      </c>
      <c r="E61" s="11">
        <v>544.8325</v>
      </c>
      <c r="F61" s="10" t="s">
        <v>172</v>
      </c>
      <c r="G61" s="10"/>
      <c r="H61" s="10"/>
      <c r="I61" s="10">
        <v>97</v>
      </c>
      <c r="J61" s="22"/>
      <c r="K61" s="22"/>
      <c r="L61" s="22">
        <v>0</v>
      </c>
      <c r="M61" s="22">
        <f>I61</f>
        <v>97</v>
      </c>
      <c r="N61" s="10">
        <f>RANK(L61,L43:L77,0)</f>
        <v>23</v>
      </c>
      <c r="O61" s="10">
        <f>RANK(M61,M43:M77,0)</f>
        <v>12</v>
      </c>
      <c r="P61" s="22" t="s">
        <v>170</v>
      </c>
      <c r="Q61" s="18"/>
    </row>
    <row r="62" s="3" customFormat="1" ht="32" customHeight="1" spans="1:17">
      <c r="A62" s="10"/>
      <c r="B62" s="10"/>
      <c r="C62" s="10"/>
      <c r="D62" s="10" t="s">
        <v>173</v>
      </c>
      <c r="E62" s="11">
        <v>553.1587</v>
      </c>
      <c r="F62" s="10" t="s">
        <v>174</v>
      </c>
      <c r="G62" s="12" t="s">
        <v>175</v>
      </c>
      <c r="H62" s="12" t="s">
        <v>176</v>
      </c>
      <c r="I62" s="10">
        <v>95</v>
      </c>
      <c r="J62" s="10">
        <v>97</v>
      </c>
      <c r="K62" s="21">
        <v>97</v>
      </c>
      <c r="L62" s="22">
        <v>95</v>
      </c>
      <c r="M62" s="10">
        <f t="shared" ref="M62:M66" si="6">(I62+J62+K62+L62)/4</f>
        <v>96</v>
      </c>
      <c r="N62" s="10">
        <f>RANK(L62,L43:L77,0)</f>
        <v>21</v>
      </c>
      <c r="O62" s="10">
        <f>RANK(M62,M43:M77,0)</f>
        <v>27</v>
      </c>
      <c r="P62" s="22"/>
      <c r="Q62" s="18"/>
    </row>
    <row r="63" s="3" customFormat="1" ht="32" customHeight="1" spans="1:17">
      <c r="A63" s="10"/>
      <c r="B63" s="10"/>
      <c r="C63" s="10"/>
      <c r="D63" s="10" t="s">
        <v>177</v>
      </c>
      <c r="E63" s="11">
        <v>798.9987</v>
      </c>
      <c r="F63" s="10" t="s">
        <v>178</v>
      </c>
      <c r="G63" s="10" t="s">
        <v>147</v>
      </c>
      <c r="H63" s="10" t="s">
        <v>179</v>
      </c>
      <c r="I63" s="10">
        <v>97</v>
      </c>
      <c r="J63" s="10">
        <v>97</v>
      </c>
      <c r="K63" s="21">
        <v>97</v>
      </c>
      <c r="L63" s="10">
        <v>97</v>
      </c>
      <c r="M63" s="10">
        <f t="shared" si="6"/>
        <v>97</v>
      </c>
      <c r="N63" s="10">
        <f>RANK(L63,L43:L77,0)</f>
        <v>8</v>
      </c>
      <c r="O63" s="10">
        <f>RANK(M63,M43:M77,0)</f>
        <v>12</v>
      </c>
      <c r="P63" s="22"/>
      <c r="Q63" s="18"/>
    </row>
    <row r="64" s="3" customFormat="1" ht="32" hidden="1" customHeight="1" spans="1:17">
      <c r="A64" s="10"/>
      <c r="B64" s="10"/>
      <c r="C64" s="10"/>
      <c r="D64" s="10" t="s">
        <v>180</v>
      </c>
      <c r="E64" s="11">
        <v>735.9578</v>
      </c>
      <c r="F64" s="10" t="s">
        <v>181</v>
      </c>
      <c r="G64" s="10"/>
      <c r="H64" s="10"/>
      <c r="I64" s="10">
        <v>95</v>
      </c>
      <c r="J64" s="22"/>
      <c r="K64" s="22"/>
      <c r="L64" s="22">
        <v>0</v>
      </c>
      <c r="M64" s="22">
        <f>I64</f>
        <v>95</v>
      </c>
      <c r="N64" s="10">
        <f>RANK(L64,L43:L77,0)</f>
        <v>23</v>
      </c>
      <c r="O64" s="10">
        <f>RANK(M64,M43:M77,0)</f>
        <v>30</v>
      </c>
      <c r="P64" s="22" t="s">
        <v>170</v>
      </c>
      <c r="Q64" s="18"/>
    </row>
    <row r="65" s="3" customFormat="1" ht="32" hidden="1" customHeight="1" spans="1:17">
      <c r="A65" s="10"/>
      <c r="B65" s="10"/>
      <c r="C65" s="10"/>
      <c r="D65" s="10" t="s">
        <v>182</v>
      </c>
      <c r="E65" s="11">
        <v>671.4314</v>
      </c>
      <c r="F65" s="10" t="s">
        <v>183</v>
      </c>
      <c r="G65" s="10"/>
      <c r="H65" s="10"/>
      <c r="I65" s="10">
        <v>95</v>
      </c>
      <c r="J65" s="22"/>
      <c r="K65" s="22"/>
      <c r="L65" s="22">
        <v>0</v>
      </c>
      <c r="M65" s="22">
        <f>I65</f>
        <v>95</v>
      </c>
      <c r="N65" s="10">
        <f>RANK(L65,L43:L77,0)</f>
        <v>23</v>
      </c>
      <c r="O65" s="10">
        <f>RANK(M65,M43:M77,0)</f>
        <v>30</v>
      </c>
      <c r="P65" s="22" t="s">
        <v>170</v>
      </c>
      <c r="Q65" s="18"/>
    </row>
    <row r="66" s="3" customFormat="1" ht="32" customHeight="1" spans="1:17">
      <c r="A66" s="10"/>
      <c r="B66" s="10"/>
      <c r="C66" s="10"/>
      <c r="D66" s="10" t="s">
        <v>184</v>
      </c>
      <c r="E66" s="11">
        <v>775.8494</v>
      </c>
      <c r="F66" s="10" t="s">
        <v>185</v>
      </c>
      <c r="G66" s="10" t="s">
        <v>186</v>
      </c>
      <c r="H66" s="10" t="s">
        <v>187</v>
      </c>
      <c r="I66" s="10">
        <v>97</v>
      </c>
      <c r="J66" s="10">
        <v>95</v>
      </c>
      <c r="K66" s="20">
        <v>95</v>
      </c>
      <c r="L66" s="10">
        <v>95</v>
      </c>
      <c r="M66" s="10">
        <f t="shared" si="6"/>
        <v>95.5</v>
      </c>
      <c r="N66" s="10">
        <f>RANK(L66,L43:L77,0)</f>
        <v>21</v>
      </c>
      <c r="O66" s="10">
        <f>RANK(M66,M43:M77,0)</f>
        <v>28</v>
      </c>
      <c r="P66" s="22"/>
      <c r="Q66" s="18"/>
    </row>
    <row r="67" s="3" customFormat="1" ht="32" hidden="1" customHeight="1" spans="1:17">
      <c r="A67" s="10"/>
      <c r="B67" s="10"/>
      <c r="C67" s="10"/>
      <c r="D67" s="10" t="s">
        <v>188</v>
      </c>
      <c r="E67" s="11">
        <v>1121.0749</v>
      </c>
      <c r="F67" s="10" t="s">
        <v>189</v>
      </c>
      <c r="G67" s="10"/>
      <c r="H67" s="10"/>
      <c r="I67" s="10">
        <v>97</v>
      </c>
      <c r="J67" s="22"/>
      <c r="K67" s="22"/>
      <c r="L67" s="22">
        <v>0</v>
      </c>
      <c r="M67" s="22">
        <f>I67</f>
        <v>97</v>
      </c>
      <c r="N67" s="10">
        <f>RANK(L67,L43:L77,0)</f>
        <v>23</v>
      </c>
      <c r="O67" s="10">
        <f>RANK(M67,M43:M77,0)</f>
        <v>12</v>
      </c>
      <c r="P67" s="22" t="s">
        <v>170</v>
      </c>
      <c r="Q67" s="18"/>
    </row>
    <row r="68" s="3" customFormat="1" ht="32" hidden="1" customHeight="1" spans="1:17">
      <c r="A68" s="10"/>
      <c r="B68" s="10"/>
      <c r="C68" s="10"/>
      <c r="D68" s="10" t="s">
        <v>190</v>
      </c>
      <c r="E68" s="11">
        <v>527.1912</v>
      </c>
      <c r="F68" s="10" t="s">
        <v>191</v>
      </c>
      <c r="G68" s="10"/>
      <c r="H68" s="10"/>
      <c r="I68" s="10">
        <v>97</v>
      </c>
      <c r="J68" s="22"/>
      <c r="K68" s="22"/>
      <c r="L68" s="22">
        <v>0</v>
      </c>
      <c r="M68" s="22">
        <f>I68</f>
        <v>97</v>
      </c>
      <c r="N68" s="10">
        <f>RANK(L68,L43:L77,0)</f>
        <v>23</v>
      </c>
      <c r="O68" s="10">
        <f>RANK(M68,M43:M77,0)</f>
        <v>12</v>
      </c>
      <c r="P68" s="22" t="s">
        <v>170</v>
      </c>
      <c r="Q68" s="18"/>
    </row>
    <row r="69" s="3" customFormat="1" ht="32" hidden="1" customHeight="1" spans="1:17">
      <c r="A69" s="10"/>
      <c r="B69" s="10"/>
      <c r="C69" s="10"/>
      <c r="D69" s="10" t="s">
        <v>192</v>
      </c>
      <c r="E69" s="11">
        <v>502.8585</v>
      </c>
      <c r="F69" s="10" t="s">
        <v>193</v>
      </c>
      <c r="G69" s="10"/>
      <c r="H69" s="10"/>
      <c r="I69" s="10">
        <v>97</v>
      </c>
      <c r="J69" s="22"/>
      <c r="K69" s="22"/>
      <c r="L69" s="22">
        <v>0</v>
      </c>
      <c r="M69" s="22">
        <f>I69</f>
        <v>97</v>
      </c>
      <c r="N69" s="10">
        <f>RANK(L69,L43:L77,0)</f>
        <v>23</v>
      </c>
      <c r="O69" s="10">
        <f>RANK(M69,M43:M77,0)</f>
        <v>12</v>
      </c>
      <c r="P69" s="22" t="s">
        <v>170</v>
      </c>
      <c r="Q69" s="18"/>
    </row>
    <row r="70" s="4" customFormat="1" ht="69" hidden="1" customHeight="1" spans="1:17">
      <c r="A70" s="10">
        <v>6</v>
      </c>
      <c r="B70" s="10"/>
      <c r="C70" s="10" t="s">
        <v>194</v>
      </c>
      <c r="D70" s="10" t="s">
        <v>195</v>
      </c>
      <c r="E70" s="11">
        <v>448.9274</v>
      </c>
      <c r="F70" s="10" t="s">
        <v>181</v>
      </c>
      <c r="G70" s="10"/>
      <c r="H70" s="10"/>
      <c r="I70" s="10">
        <v>97</v>
      </c>
      <c r="J70" s="22"/>
      <c r="K70" s="22"/>
      <c r="L70" s="22">
        <v>0</v>
      </c>
      <c r="M70" s="22">
        <f>I70</f>
        <v>97</v>
      </c>
      <c r="N70" s="10">
        <f>RANK(L70,L43:L77,0)</f>
        <v>23</v>
      </c>
      <c r="O70" s="10">
        <f>RANK(M70,M43:M77,0)</f>
        <v>12</v>
      </c>
      <c r="P70" s="22" t="s">
        <v>170</v>
      </c>
      <c r="Q70" s="18"/>
    </row>
    <row r="71" ht="69" customHeight="1" spans="1:17">
      <c r="A71" s="10"/>
      <c r="B71" s="10"/>
      <c r="C71" s="10"/>
      <c r="D71" s="10" t="s">
        <v>196</v>
      </c>
      <c r="E71" s="11">
        <v>351.863</v>
      </c>
      <c r="F71" s="10" t="s">
        <v>178</v>
      </c>
      <c r="G71" s="12" t="s">
        <v>147</v>
      </c>
      <c r="H71" s="12" t="s">
        <v>179</v>
      </c>
      <c r="I71" s="10">
        <v>95</v>
      </c>
      <c r="J71" s="10">
        <v>95</v>
      </c>
      <c r="K71" s="21">
        <v>95</v>
      </c>
      <c r="L71" s="12">
        <v>97</v>
      </c>
      <c r="M71" s="10">
        <f>(I71+J71+K71+L71)/4</f>
        <v>95.5</v>
      </c>
      <c r="N71" s="10">
        <f>RANK(L71,L43:L77,0)</f>
        <v>8</v>
      </c>
      <c r="O71" s="10">
        <f>RANK(M71,M43:M77,0)</f>
        <v>28</v>
      </c>
      <c r="P71" s="22"/>
      <c r="Q71" s="18"/>
    </row>
    <row r="72" ht="69" customHeight="1" spans="1:17">
      <c r="A72" s="10"/>
      <c r="B72" s="10"/>
      <c r="C72" s="10"/>
      <c r="D72" s="10" t="s">
        <v>197</v>
      </c>
      <c r="E72" s="11">
        <v>564.521</v>
      </c>
      <c r="F72" s="10" t="s">
        <v>178</v>
      </c>
      <c r="G72" s="10" t="s">
        <v>147</v>
      </c>
      <c r="H72" s="10" t="s">
        <v>179</v>
      </c>
      <c r="I72" s="10">
        <v>97</v>
      </c>
      <c r="J72" s="10">
        <v>97</v>
      </c>
      <c r="K72" s="21">
        <v>97</v>
      </c>
      <c r="L72" s="12">
        <v>97</v>
      </c>
      <c r="M72" s="10">
        <f>(I72+J72+K72+L72)/4</f>
        <v>97</v>
      </c>
      <c r="N72" s="10">
        <f>RANK(L72,L43:L77,0)</f>
        <v>8</v>
      </c>
      <c r="O72" s="10">
        <f>RANK(M72,M43:M77,0)</f>
        <v>12</v>
      </c>
      <c r="P72" s="22"/>
      <c r="Q72" s="18"/>
    </row>
    <row r="73" s="3" customFormat="1" ht="69" hidden="1" customHeight="1" spans="1:17">
      <c r="A73" s="10"/>
      <c r="B73" s="10"/>
      <c r="C73" s="10"/>
      <c r="D73" s="10" t="s">
        <v>198</v>
      </c>
      <c r="E73" s="11">
        <v>607.6167</v>
      </c>
      <c r="F73" s="10" t="s">
        <v>199</v>
      </c>
      <c r="G73" s="10"/>
      <c r="H73" s="10"/>
      <c r="I73" s="10">
        <v>95</v>
      </c>
      <c r="J73" s="22"/>
      <c r="K73" s="22"/>
      <c r="L73" s="22">
        <v>0</v>
      </c>
      <c r="M73" s="22">
        <f>I73</f>
        <v>95</v>
      </c>
      <c r="N73" s="10">
        <f>RANK(L73,L43:L77,0)</f>
        <v>23</v>
      </c>
      <c r="O73" s="10">
        <f>RANK(M73,M43:M77,0)</f>
        <v>30</v>
      </c>
      <c r="P73" s="22" t="s">
        <v>170</v>
      </c>
      <c r="Q73" s="18"/>
    </row>
    <row r="74" s="3" customFormat="1" ht="58" hidden="1" customHeight="1" spans="1:17">
      <c r="A74" s="10">
        <v>7</v>
      </c>
      <c r="B74" s="10"/>
      <c r="C74" s="10" t="s">
        <v>200</v>
      </c>
      <c r="D74" s="10" t="s">
        <v>201</v>
      </c>
      <c r="E74" s="11">
        <v>336.445</v>
      </c>
      <c r="F74" s="10" t="s">
        <v>202</v>
      </c>
      <c r="G74" s="10"/>
      <c r="H74" s="10"/>
      <c r="I74" s="10">
        <v>97</v>
      </c>
      <c r="J74" s="22"/>
      <c r="K74" s="22"/>
      <c r="L74" s="22">
        <v>0</v>
      </c>
      <c r="M74" s="22">
        <f>I74</f>
        <v>97</v>
      </c>
      <c r="N74" s="10">
        <f>RANK(L74,L43:L77,0)</f>
        <v>23</v>
      </c>
      <c r="O74" s="10">
        <f>RANK(M74,M43:M77,0)</f>
        <v>12</v>
      </c>
      <c r="P74" s="22" t="s">
        <v>170</v>
      </c>
      <c r="Q74" s="18"/>
    </row>
    <row r="75" s="3" customFormat="1" ht="58" hidden="1" customHeight="1" spans="1:17">
      <c r="A75" s="10"/>
      <c r="B75" s="10"/>
      <c r="C75" s="10"/>
      <c r="D75" s="10" t="s">
        <v>203</v>
      </c>
      <c r="E75" s="11">
        <v>544.8325</v>
      </c>
      <c r="F75" s="10" t="s">
        <v>172</v>
      </c>
      <c r="G75" s="10"/>
      <c r="H75" s="10"/>
      <c r="I75" s="10">
        <v>97</v>
      </c>
      <c r="J75" s="22"/>
      <c r="K75" s="22"/>
      <c r="L75" s="22">
        <v>0</v>
      </c>
      <c r="M75" s="22">
        <f>I75</f>
        <v>97</v>
      </c>
      <c r="N75" s="10">
        <f>RANK(L75,L43:L77,0)</f>
        <v>23</v>
      </c>
      <c r="O75" s="10">
        <f>RANK(M75,M43:M77,0)</f>
        <v>12</v>
      </c>
      <c r="P75" s="22" t="s">
        <v>170</v>
      </c>
      <c r="Q75" s="18"/>
    </row>
    <row r="76" s="3" customFormat="1" ht="58" hidden="1" customHeight="1" spans="1:17">
      <c r="A76" s="10"/>
      <c r="B76" s="10"/>
      <c r="C76" s="10"/>
      <c r="D76" s="10" t="s">
        <v>204</v>
      </c>
      <c r="E76" s="11">
        <v>364.108</v>
      </c>
      <c r="F76" s="10" t="s">
        <v>205</v>
      </c>
      <c r="G76" s="10"/>
      <c r="H76" s="10"/>
      <c r="I76" s="10">
        <v>95</v>
      </c>
      <c r="J76" s="22"/>
      <c r="K76" s="22"/>
      <c r="L76" s="22">
        <v>0</v>
      </c>
      <c r="M76" s="22">
        <f>I76</f>
        <v>95</v>
      </c>
      <c r="N76" s="10">
        <f>RANK(L76,L43:L77,0)</f>
        <v>23</v>
      </c>
      <c r="O76" s="10">
        <f>RANK(M76,M43:M77,0)</f>
        <v>30</v>
      </c>
      <c r="P76" s="22" t="s">
        <v>170</v>
      </c>
      <c r="Q76" s="18"/>
    </row>
    <row r="77" s="3" customFormat="1" ht="58" hidden="1" customHeight="1" spans="1:17">
      <c r="A77" s="10"/>
      <c r="B77" s="10"/>
      <c r="C77" s="10"/>
      <c r="D77" s="10" t="s">
        <v>206</v>
      </c>
      <c r="E77" s="11">
        <v>348.5525</v>
      </c>
      <c r="F77" s="10" t="s">
        <v>174</v>
      </c>
      <c r="G77" s="10"/>
      <c r="H77" s="10"/>
      <c r="I77" s="10">
        <v>95</v>
      </c>
      <c r="J77" s="22"/>
      <c r="K77" s="22"/>
      <c r="L77" s="22">
        <v>0</v>
      </c>
      <c r="M77" s="22">
        <f>I77</f>
        <v>95</v>
      </c>
      <c r="N77" s="10">
        <f>RANK(L77,L43:L77,0)</f>
        <v>23</v>
      </c>
      <c r="O77" s="10">
        <f>RANK(M77,M43:M77,0)</f>
        <v>30</v>
      </c>
      <c r="P77" s="22" t="s">
        <v>170</v>
      </c>
      <c r="Q77" s="18"/>
    </row>
    <row r="78" s="3" customFormat="1" customHeight="1" spans="1:9">
      <c r="A78" s="5" t="s">
        <v>207</v>
      </c>
      <c r="B78" s="5"/>
      <c r="C78" s="5"/>
      <c r="D78" s="1"/>
      <c r="E78" s="24"/>
      <c r="F78" s="25" t="s">
        <v>208</v>
      </c>
      <c r="G78" s="26"/>
      <c r="H78" s="9" t="s">
        <v>209</v>
      </c>
      <c r="I78" s="9"/>
    </row>
    <row r="79" ht="39" customHeight="1" spans="1:9">
      <c r="A79" s="27" t="s">
        <v>210</v>
      </c>
      <c r="B79" s="27"/>
      <c r="C79" s="27"/>
      <c r="D79" s="27"/>
      <c r="E79" s="28"/>
      <c r="F79" s="25"/>
      <c r="G79" s="27"/>
      <c r="H79" s="27"/>
      <c r="I79" s="27"/>
    </row>
    <row r="80" ht="41" customHeight="1" spans="1:9">
      <c r="A80" s="29" t="s">
        <v>211</v>
      </c>
      <c r="B80" s="29"/>
      <c r="C80" s="29"/>
      <c r="D80" s="29"/>
      <c r="E80" s="30"/>
      <c r="G80" s="29"/>
      <c r="H80" s="29"/>
      <c r="I80" s="29"/>
    </row>
    <row r="81" ht="13.5"/>
  </sheetData>
  <sheetProtection formatCells="0" insertHyperlinks="0" autoFilter="0"/>
  <mergeCells count="23">
    <mergeCell ref="A1:Q1"/>
    <mergeCell ref="H2:O2"/>
    <mergeCell ref="A78:C78"/>
    <mergeCell ref="H78:I78"/>
    <mergeCell ref="A79:I79"/>
    <mergeCell ref="A80:I80"/>
    <mergeCell ref="A4:A6"/>
    <mergeCell ref="A7:A42"/>
    <mergeCell ref="A43:A51"/>
    <mergeCell ref="A52:A59"/>
    <mergeCell ref="A60:A69"/>
    <mergeCell ref="A70:A73"/>
    <mergeCell ref="A74:A77"/>
    <mergeCell ref="B4:B42"/>
    <mergeCell ref="B43:B51"/>
    <mergeCell ref="B52:B77"/>
    <mergeCell ref="C4:C6"/>
    <mergeCell ref="C7:C42"/>
    <mergeCell ref="C43:C51"/>
    <mergeCell ref="C52:C59"/>
    <mergeCell ref="C60:C69"/>
    <mergeCell ref="C70:C73"/>
    <mergeCell ref="C74:C77"/>
  </mergeCells>
  <printOptions horizontalCentered="1"/>
  <pageMargins left="0.314583333333333" right="0.533333333333333" top="0.533333333333333" bottom="0.354166666666667" header="0.298611111111111" footer="0.298611111111111"/>
  <pageSetup paperSize="9" fitToWidth="0" fitToHeight="0" orientation="landscape"/>
  <headerFooter/>
  <rowBreaks count="9" manualBreakCount="9">
    <brk id="6" max="16" man="1"/>
    <brk id="13" max="16" man="1"/>
    <brk id="21" max="16" man="1"/>
    <brk id="31" max="16" man="1"/>
    <brk id="35" max="16" man="1"/>
    <brk id="42" max="16" man="1"/>
    <brk id="51" max="16" man="1"/>
    <brk id="59" max="16" man="1"/>
    <brk id="80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WWO_wpscloud_20231103154231-4fcda3e6a5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2024年第四季度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徐小芳</cp:lastModifiedBy>
  <dcterms:created xsi:type="dcterms:W3CDTF">2021-02-22T02:53:00Z</dcterms:created>
  <dcterms:modified xsi:type="dcterms:W3CDTF">2025-02-12T02:49:37Z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2052-11.8.6.11825</vt:lpwstr>
  </property>
  <property fmtid="{D5CDD505-2E9C-101B-9397-08002B2CF9AE}" pid="4" name="ICV">
    <vt:lpwstr>B088EAF33C5842498462E32BC9BE8BCB_13</vt:lpwstr>
  </property>
</Properties>
</file>