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2024年第四季度" sheetId="2" r:id="rId1"/>
  </sheets>
  <definedNames>
    <definedName name="_xlnm._FilterDatabase" localSheetId="0" hidden="1">'2024年第四季度'!#REF!</definedName>
    <definedName name="_xlnm.Print_Titles" localSheetId="0">'2024年第四季度'!$1:$3</definedName>
    <definedName name="_xlnm.Print_Area" localSheetId="0">'2024年第四季度'!$A$1:$Q$62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<sst xmlns="http://schemas.openxmlformats.org/spreadsheetml/2006/main" count="250" uniqueCount="178">
  <si>
    <t>四川省重点公路建设从业单位信用考评用表</t>
  </si>
  <si>
    <t>考评单位：四川乐西高速公路有限责任公司</t>
  </si>
  <si>
    <t>2025年三季度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</si>
  <si>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</si>
  <si>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</si>
  <si>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</si>
  <si>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</si>
  <si>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</si>
  <si>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</si>
  <si>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</si>
  <si>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</si>
  <si>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一季度</t>
  </si>
  <si>
    <t>二季度</t>
  </si>
  <si>
    <t>三季度</t>
  </si>
  <si>
    <t>年平均分</t>
  </si>
  <si>
    <t>四季度排名</t>
  </si>
  <si>
    <t>年度排名</t>
  </si>
  <si>
    <t>签名</t>
  </si>
  <si>
    <t>设计</t>
  </si>
  <si>
    <t>S1</t>
  </si>
  <si>
    <t>四川省交通运输厅公路规划勘 察设计研究院、四川省交通运 输厅交通勘察设计研究院</t>
  </si>
  <si>
    <t>GLSJ2-4-5（-5)</t>
  </si>
  <si>
    <t>罗山溪连接线L1K12+600-L1K12+604.52段路基边坡地质条件复杂，边坡支挡设计深度不满足精度要求</t>
  </si>
  <si>
    <t>S2</t>
  </si>
  <si>
    <t>四川省交通运输厅公路规划勘 察设计研究院</t>
  </si>
  <si>
    <t>E匝道EK0+197.583-EK0+330段路基处治设计深度不满足精度要求</t>
  </si>
  <si>
    <t>A4</t>
  </si>
  <si>
    <t>ZK73+177.307处涵洞出水口地面线不满足设计精度要求</t>
  </si>
  <si>
    <t>乐山至西昌
高速公路
马边至昭觉段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</si>
  <si>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</si>
  <si>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</si>
  <si>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</si>
  <si>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</si>
  <si>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GLSG2-3-19（-2）/GLSG2-3-20（-2）</t>
  </si>
  <si>
    <t>施工现场管理混乱/内业资料不全或不规范</t>
  </si>
  <si>
    <t>S1-2</t>
  </si>
  <si>
    <t>四川路桥华东建设有限责任公司</t>
  </si>
  <si>
    <t>GLSG2-5-5(-2)/GLSG2-3-20（-2）</t>
  </si>
  <si>
    <t>未在施工现场的危险部位设置明显的安全警示标志和安全防护，内业资料不全或不规范</t>
  </si>
  <si>
    <t>S1-3</t>
  </si>
  <si>
    <t>四川公路桥梁建设集团有限公司公路三分公司</t>
  </si>
  <si>
    <t>GLSG2-3-20（-1）</t>
  </si>
  <si>
    <t>内业资料不全或不规范</t>
  </si>
  <si>
    <t>S1-4</t>
  </si>
  <si>
    <t>四川路航建设工程有限责任公司</t>
  </si>
  <si>
    <t>GLSG2-3-19（-2）</t>
  </si>
  <si>
    <t>施工现场管理混乱</t>
  </si>
  <si>
    <t>S1-5</t>
  </si>
  <si>
    <t>四川路桥盛通建设工程有限责任公司</t>
  </si>
  <si>
    <t>GLSG2-3-20（-2）/GLSG2-3-19（-2）</t>
  </si>
  <si>
    <t>内业资料不全或不规范，施工现场管理混乱</t>
  </si>
  <si>
    <t>S1-6</t>
  </si>
  <si>
    <t>四川川交路桥有限责任公司</t>
  </si>
  <si>
    <t>GLSG2-3-20（-2）GLSG2-5-29（-1）</t>
  </si>
  <si>
    <t>内业资料不全或不规范、施工现场防护不到位，存在安全隐患</t>
  </si>
  <si>
    <t>S1-7</t>
  </si>
  <si>
    <t>四川公路桥梁建设集团有限公司公路隧道分公司</t>
  </si>
  <si>
    <t>GLSG2-3-14（-3）,GLSG2-3-20（-2）</t>
  </si>
  <si>
    <t>原材料堆放混乱，对使用质量造成影响</t>
  </si>
  <si>
    <t>S1-8</t>
  </si>
  <si>
    <t>四川公路桥梁建设集团有限公司机械化施工分公司</t>
  </si>
  <si>
    <t>S1-9</t>
  </si>
  <si>
    <t>施工现场管理混乱，内业资料不全或不规范</t>
  </si>
  <si>
    <t>S1-11</t>
  </si>
  <si>
    <t>四川蜀道建设工程有限公司</t>
  </si>
  <si>
    <t>GLSG2-5-20（-3）、GLSG2-3-19（-2）/GLSG2-3-20（-1）</t>
  </si>
  <si>
    <t>施工现场临时搭建的建筑物不符合安全使用要求、施工现场管理混乱，内业资料不全或不规范</t>
  </si>
  <si>
    <t>S1-12</t>
  </si>
  <si>
    <t>四川公路桥梁建设集团有限公司</t>
  </si>
  <si>
    <t>GLSG2-3-20（-2）GLSG2-5-29（-1）GLSG2-3-4（-2）</t>
  </si>
  <si>
    <t>内业资料不全或不规范、施工现场防护不到位，存在安全隐患,</t>
  </si>
  <si>
    <t>S1-LM</t>
  </si>
  <si>
    <t>四川省交通建设集团有限责任公司、四川公路桥梁建设集团有限公司、四川高路信息科技有限公司、四川省公路规划勘察设计研究院有限公司</t>
  </si>
  <si>
    <t>S2-1</t>
  </si>
  <si>
    <t>四川省交通建设集团有限责任公司</t>
  </si>
  <si>
    <t>S2-5</t>
  </si>
  <si>
    <t>S2-6</t>
  </si>
  <si>
    <t>四川高路信息科技有限公司</t>
  </si>
  <si>
    <t>GLSG2-3-20（-2）GLSG2-5-29（-1）GLSG2-3-19（-1）</t>
  </si>
  <si>
    <t>内业资料不全或不规范、施工现场防护不到位，存在安全隐患，施工现场管理混乱</t>
  </si>
  <si>
    <t>JA1</t>
  </si>
  <si>
    <t>郑州市大道公路工程有限公司</t>
  </si>
  <si>
    <t>GLSG2-3-20（-2）GLSG2-3-19（-2）</t>
  </si>
  <si>
    <t>JD1</t>
  </si>
  <si>
    <t>贵州桥梁建设集团有限责任公司</t>
  </si>
  <si>
    <t>GLSG2-3-4（-2）/GLSG2-3-20（-2）</t>
  </si>
  <si>
    <t>特殊季节施工预防措施不健全，内业资料不全或不规范</t>
  </si>
  <si>
    <t>JD3</t>
  </si>
  <si>
    <r>
      <rPr>
        <sz val="10"/>
        <rFont val="宋体"/>
        <charset val="134"/>
      </rPr>
      <t>GLSG2-3-14</t>
    </r>
    <r>
      <rPr>
        <sz val="10"/>
        <color rgb="FF000000"/>
        <rFont val="宋体"/>
        <charset val="134"/>
      </rPr>
      <t>（-3）/GLSG2-3-20(-1)</t>
    </r>
  </si>
  <si>
    <t>原材料堆放混乱，对使用质量造成影响，内业资料不全或不规范</t>
  </si>
  <si>
    <t>K1</t>
  </si>
  <si>
    <t>中铁北京工程局集团第一工程有限公司</t>
  </si>
  <si>
    <t>GLSG2-3-19（-2）/GLSG2-3-20（-1）</t>
  </si>
  <si>
    <t>K2</t>
  </si>
  <si>
    <t>中铁十八局集团有限公司</t>
  </si>
  <si>
    <t>GLSG2-3-3（-3）</t>
  </si>
  <si>
    <t>质量保证体系或质量保证措施不健全</t>
  </si>
  <si>
    <t>K3</t>
  </si>
  <si>
    <t>中铁十五局集团第一工程有限公司</t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</si>
  <si>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</si>
  <si>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</si>
  <si>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</si>
  <si>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</si>
  <si>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</si>
  <si>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</si>
  <si>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</si>
  <si>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JJX101016（-2）</t>
  </si>
  <si>
    <t>派驻到工程建设项目上的监理工程师未进行岗位登记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</si>
  <si>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</si>
  <si>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</si>
  <si>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</si>
  <si>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</si>
  <si>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</si>
  <si>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</si>
  <si>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</si>
  <si>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</si>
  <si>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</si>
  <si>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t>JDJL1</t>
  </si>
  <si>
    <t>北京华路捷公路工程技术咨询有限公司</t>
  </si>
  <si>
    <t>检测</t>
  </si>
  <si>
    <t>SY1</t>
  </si>
  <si>
    <t>四川振通检测股份有限公司</t>
  </si>
  <si>
    <t>JJC201016（-3）</t>
  </si>
  <si>
    <t>试验检测原始记录信息及数据记录不全，结论不准确，试验检查报告不完整。</t>
  </si>
  <si>
    <t>SY2</t>
  </si>
  <si>
    <t>贵州交咨工程检测有限公司</t>
  </si>
  <si>
    <t>JJC201014（-3）</t>
  </si>
  <si>
    <t>试验检测设备未按规定检定校准</t>
  </si>
  <si>
    <t>SY3</t>
  </si>
  <si>
    <t>辽宁同益公路试验检测有限公司</t>
  </si>
  <si>
    <t>试验检测原始记录信息及数据记录不全</t>
  </si>
  <si>
    <t>SY4</t>
  </si>
  <si>
    <t>厦门合诚工程检测有限公司</t>
  </si>
  <si>
    <t>SY5</t>
  </si>
  <si>
    <t>广东交科检测有限公司</t>
  </si>
  <si>
    <t>试验检测记录信息及数据记录不全</t>
  </si>
  <si>
    <t>SY6</t>
  </si>
  <si>
    <t>长沙理工检测咨询有限责任公司</t>
  </si>
  <si>
    <t>监控量测</t>
  </si>
  <si>
    <t>JC1</t>
  </si>
  <si>
    <t>2季度开始不参评</t>
  </si>
  <si>
    <t>JC2</t>
  </si>
  <si>
    <t>湖南联智科技股份有限公司</t>
  </si>
  <si>
    <t>JC3</t>
  </si>
  <si>
    <t>安徽省高速公路试验检测科研中心有限公司</t>
  </si>
  <si>
    <t>JC4</t>
  </si>
  <si>
    <t>陕西交控通宇交通研究有限公司</t>
  </si>
  <si>
    <t>JC5</t>
  </si>
  <si>
    <t>中南安全环境技术研究院股份有限公司</t>
  </si>
  <si>
    <t>JJC201016（-4）</t>
  </si>
  <si>
    <t>JC6</t>
  </si>
  <si>
    <t>中咨公路养护检测技术有限公司</t>
  </si>
  <si>
    <t>JJC201016（-5）</t>
  </si>
  <si>
    <t>JC7</t>
  </si>
  <si>
    <t>四川交大工程检测咨询有限公司</t>
  </si>
  <si>
    <t>JC8</t>
  </si>
  <si>
    <t>中铁西南科学研究院有限公司</t>
  </si>
  <si>
    <t>JC9</t>
  </si>
  <si>
    <t>铁正检测科技有限公司</t>
  </si>
  <si>
    <t>JC10</t>
  </si>
  <si>
    <t>云南通衢工程检测有限公司</t>
  </si>
  <si>
    <t>隧道超前地质预报</t>
  </si>
  <si>
    <t>SDCQYB1</t>
  </si>
  <si>
    <t>SDCQYB3</t>
  </si>
  <si>
    <t>SDCQYB4</t>
  </si>
  <si>
    <t>SDCQYB6</t>
  </si>
  <si>
    <t>西安中交一公院瑞通科研试验检测有限公司</t>
  </si>
  <si>
    <t>桥梁监控量测</t>
  </si>
  <si>
    <t>QLJC1</t>
  </si>
  <si>
    <t>中交第一公路勘察设计研究院有限公司</t>
  </si>
  <si>
    <t>QLJC2</t>
  </si>
  <si>
    <t>QLJC3</t>
  </si>
  <si>
    <t>招商局重庆公路工程检测中心有限公司</t>
  </si>
  <si>
    <t>QLJC4</t>
  </si>
  <si>
    <t>制表：何雨恒</t>
  </si>
  <si>
    <t>联系电话：17323017581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</si>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</sst>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view="pageBreakPreview" zoomScale="85" zoomScaleNormal="85" workbookViewId="0">
      <pane ySplit="3" topLeftCell="A37" activePane="bottomLeft" state="frozen"/>
      <selection/>
      <selection pane="bottomLeft" activeCell="F40" sqref="F40"/>
    </sheetView>
  </sheetViews>
  <sheetFormatPr defaultColWidth="9" defaultRowHeight="52" customHeight="1"/>
  <cols>
    <col min="1" max="1" width="5.94545454545455" style="1" customWidth="1"/>
    <col min="2" max="2" width="9.7" style="5" customWidth="1"/>
    <col min="3" max="3" width="9.70909090909091" style="1" customWidth="1"/>
    <col min="4" max="4" width="9" style="1" customWidth="1"/>
    <col min="5" max="5" width="9.84545454545455" style="6" customWidth="1"/>
    <col min="6" max="6" width="25.1454545454545" style="2" customWidth="1"/>
    <col min="7" max="7" width="17.9090909090909" style="1" customWidth="1"/>
    <col min="8" max="8" width="27.2545454545455" style="3" customWidth="1"/>
    <col min="9" max="11" width="7.75454545454545" style="3" hidden="1" customWidth="1"/>
    <col min="12" max="12" width="11.7636363636364" style="3" customWidth="1"/>
    <col min="13" max="13" width="10.5818181818182" style="3" hidden="1" customWidth="1"/>
    <col min="14" max="14" width="9.40909090909091" style="3" hidden="1" customWidth="1"/>
    <col min="15" max="15" width="9" style="3" hidden="1" customWidth="1"/>
    <col min="16" max="16" width="18.5272727272727" style="3" hidden="1" customWidth="1"/>
    <col min="17" max="17" width="12.6181818181818" style="3" customWidth="1"/>
    <col min="18" max="18" width="26.1636363636364" style="3" customWidth="1"/>
    <col min="19" max="16384" width="9" style="3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customHeight="1" spans="1:17">
      <c r="A2" s="8" t="s">
        <v>1</v>
      </c>
      <c r="B2" s="8"/>
      <c r="C2" s="8"/>
      <c r="D2" s="8"/>
      <c r="E2" s="6"/>
      <c r="F2" s="2"/>
      <c r="H2" s="9" t="s">
        <v>2</v>
      </c>
      <c r="I2" s="9"/>
      <c r="J2" s="9"/>
      <c r="K2" s="9"/>
      <c r="L2" s="9"/>
      <c r="M2" s="9"/>
      <c r="N2" s="9"/>
      <c r="O2" s="9"/>
    </row>
    <row r="3" s="2" customFormat="1" customHeight="1" spans="1:17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13</v>
      </c>
      <c r="M3" s="10" t="s">
        <v>14</v>
      </c>
      <c r="N3" s="10" t="s">
        <v>15</v>
      </c>
      <c r="O3" s="10" t="s">
        <v>16</v>
      </c>
      <c r="P3" s="10"/>
      <c r="Q3" s="10" t="s">
        <v>17</v>
      </c>
    </row>
    <row r="4" s="2" customFormat="1" customHeight="1" spans="1:17">
      <c r="A4" s="12"/>
      <c r="B4" s="12"/>
      <c r="C4" s="12" t="s">
        <v>18</v>
      </c>
      <c r="D4" s="10" t="s">
        <v>19</v>
      </c>
      <c r="E4" s="11">
        <v>12376</v>
      </c>
      <c r="F4" s="13" t="s">
        <v>20</v>
      </c>
      <c r="G4" s="10" t="s">
        <v>21</v>
      </c>
      <c r="H4" s="10" t="s">
        <v>22</v>
      </c>
      <c r="I4" s="10"/>
      <c r="J4" s="10"/>
      <c r="K4" s="10"/>
      <c r="L4" s="10">
        <v>95</v>
      </c>
      <c r="M4" s="10"/>
      <c r="N4" s="10"/>
      <c r="O4" s="10"/>
      <c r="P4" s="10"/>
      <c r="Q4" s="10"/>
    </row>
    <row r="5" s="2" customFormat="1" customHeight="1" spans="1:17">
      <c r="A5" s="14"/>
      <c r="B5" s="14"/>
      <c r="C5" s="14"/>
      <c r="D5" s="10" t="s">
        <v>23</v>
      </c>
      <c r="E5" s="11">
        <v>8586</v>
      </c>
      <c r="F5" s="15" t="s">
        <v>24</v>
      </c>
      <c r="G5" s="10" t="s">
        <v>21</v>
      </c>
      <c r="H5" s="10" t="s">
        <v>25</v>
      </c>
      <c r="I5" s="10"/>
      <c r="J5" s="10"/>
      <c r="K5" s="10"/>
      <c r="L5" s="10">
        <v>95</v>
      </c>
      <c r="M5" s="10"/>
      <c r="N5" s="10"/>
      <c r="O5" s="10"/>
      <c r="P5" s="10"/>
      <c r="Q5" s="10"/>
    </row>
    <row r="6" s="2" customFormat="1" customHeight="1" spans="1:17">
      <c r="A6" s="14"/>
      <c r="B6" s="14"/>
      <c r="C6" s="14"/>
      <c r="D6" s="10" t="s">
        <v>26</v>
      </c>
      <c r="E6" s="11">
        <v>6680</v>
      </c>
      <c r="F6" s="15" t="s">
        <v>24</v>
      </c>
      <c r="G6" s="10" t="s">
        <v>21</v>
      </c>
      <c r="H6" s="10" t="s">
        <v>27</v>
      </c>
      <c r="I6" s="10"/>
      <c r="J6" s="10"/>
      <c r="K6" s="10"/>
      <c r="L6" s="10">
        <v>95</v>
      </c>
      <c r="M6" s="10"/>
      <c r="N6" s="10"/>
      <c r="O6" s="10"/>
      <c r="P6" s="10"/>
      <c r="Q6" s="10"/>
    </row>
    <row r="7" s="3" customFormat="1" ht="65" spans="1:17">
      <c r="A7" s="16">
        <v>1</v>
      </c>
      <c r="B7" s="16" t="s">
        <v>28</v>
      </c>
      <c r="C7" s="16" t="s">
        <v>29</v>
      </c>
      <c r="D7" s="10" t="s">
        <v>19</v>
      </c>
      <c r="E7" s="11">
        <v>1036466.6947</v>
      </c>
      <c r="F7" s="10" t="s">
        <v>30</v>
      </c>
      <c r="G7" s="10"/>
      <c r="H7" s="10"/>
      <c r="I7" s="17" t="e">
        <f>(#REF!+#REF!+#REF!+#REF!+#REF!+#REF!+#REF!+#REF!+#REF!+#REF!+#REF!)/11</f>
        <v>#REF!</v>
      </c>
      <c r="J7" s="17" t="e">
        <f>(#REF!+#REF!+#REF!+#REF!+#REF!+#REF!+#REF!+#REF!+#REF!+#REF!+#REF!+#REF!)/12</f>
        <v>#REF!</v>
      </c>
      <c r="K7" s="17" t="e">
        <f>(#REF!+#REF!+#REF!+#REF!+#REF!+#REF!+#REF!+#REF!+#REF!+#REF!+#REF!+#REF!)/12</f>
        <v>#REF!</v>
      </c>
      <c r="L7" s="17">
        <f>(L8+L9+L10+L11+L12+L13+L14+L15+L16+L17+L18+L19)/12</f>
        <v>96.4166666666667</v>
      </c>
      <c r="M7" s="17" t="e">
        <f>(I7+J7+K7+L7)/4</f>
        <v>#REF!</v>
      </c>
      <c r="N7" s="10">
        <f>RANK(L7,L7:L7,0)</f>
        <v>1</v>
      </c>
      <c r="O7" s="10" t="e">
        <f>RANK(M7,M7:M7,0)</f>
        <v>#REF!</v>
      </c>
      <c r="P7" s="18"/>
      <c r="Q7" s="18"/>
    </row>
    <row r="8" s="3" customFormat="1" ht="36" customHeight="1" spans="1:17">
      <c r="A8" s="19"/>
      <c r="B8" s="19"/>
      <c r="C8" s="19"/>
      <c r="D8" s="20" t="s">
        <v>31</v>
      </c>
      <c r="E8" s="11">
        <v>167625.2922</v>
      </c>
      <c r="F8" s="10" t="s">
        <v>32</v>
      </c>
      <c r="G8" s="20" t="s">
        <v>33</v>
      </c>
      <c r="H8" s="21" t="s">
        <v>34</v>
      </c>
      <c r="I8" s="10"/>
      <c r="J8" s="10"/>
      <c r="K8" s="22"/>
      <c r="L8" s="23">
        <v>96</v>
      </c>
      <c r="M8" s="10"/>
      <c r="N8" s="10"/>
      <c r="O8" s="10"/>
      <c r="P8" s="18"/>
      <c r="Q8" s="18"/>
    </row>
    <row r="9" s="3" customFormat="1" ht="36" customHeight="1" spans="1:17">
      <c r="A9" s="19"/>
      <c r="B9" s="19"/>
      <c r="C9" s="19"/>
      <c r="D9" s="20" t="s">
        <v>35</v>
      </c>
      <c r="E9" s="11">
        <v>60094.5494</v>
      </c>
      <c r="F9" s="10" t="s">
        <v>36</v>
      </c>
      <c r="G9" s="10" t="s">
        <v>37</v>
      </c>
      <c r="H9" s="21" t="s">
        <v>38</v>
      </c>
      <c r="I9" s="10"/>
      <c r="J9" s="10"/>
      <c r="K9" s="22"/>
      <c r="L9" s="10">
        <v>96</v>
      </c>
      <c r="M9" s="10"/>
      <c r="N9" s="10"/>
      <c r="O9" s="10"/>
      <c r="P9" s="18"/>
      <c r="Q9" s="18"/>
    </row>
    <row r="10" s="3" customFormat="1" ht="36" customHeight="1" spans="1:17">
      <c r="A10" s="19"/>
      <c r="B10" s="19"/>
      <c r="C10" s="19"/>
      <c r="D10" s="20" t="s">
        <v>39</v>
      </c>
      <c r="E10" s="11">
        <v>77761.9117</v>
      </c>
      <c r="F10" s="10" t="s">
        <v>40</v>
      </c>
      <c r="G10" s="10" t="s">
        <v>41</v>
      </c>
      <c r="H10" s="20" t="s">
        <v>42</v>
      </c>
      <c r="I10" s="10"/>
      <c r="J10" s="10"/>
      <c r="K10" s="22"/>
      <c r="L10" s="10">
        <v>99</v>
      </c>
      <c r="M10" s="10"/>
      <c r="N10" s="10"/>
      <c r="O10" s="10"/>
      <c r="P10" s="18"/>
      <c r="Q10" s="18"/>
    </row>
    <row r="11" s="3" customFormat="1" ht="36" customHeight="1" spans="1:17">
      <c r="A11" s="19"/>
      <c r="B11" s="19"/>
      <c r="C11" s="19"/>
      <c r="D11" s="24" t="s">
        <v>43</v>
      </c>
      <c r="E11" s="11">
        <v>89523.2907</v>
      </c>
      <c r="F11" s="25" t="s">
        <v>44</v>
      </c>
      <c r="G11" s="10" t="s">
        <v>45</v>
      </c>
      <c r="H11" s="10" t="s">
        <v>46</v>
      </c>
      <c r="I11" s="10"/>
      <c r="J11" s="10"/>
      <c r="K11" s="22"/>
      <c r="L11" s="23">
        <v>98</v>
      </c>
      <c r="M11" s="10"/>
      <c r="N11" s="10"/>
      <c r="O11" s="10"/>
      <c r="P11" s="18"/>
      <c r="Q11" s="18"/>
    </row>
    <row r="12" s="3" customFormat="1" ht="36" customHeight="1" spans="1:17">
      <c r="A12" s="19"/>
      <c r="B12" s="19"/>
      <c r="C12" s="19"/>
      <c r="D12" s="26" t="s">
        <v>47</v>
      </c>
      <c r="E12" s="11">
        <v>92536.3233</v>
      </c>
      <c r="F12" s="10" t="s">
        <v>48</v>
      </c>
      <c r="G12" s="10" t="s">
        <v>49</v>
      </c>
      <c r="H12" s="10" t="s">
        <v>50</v>
      </c>
      <c r="I12" s="10"/>
      <c r="J12" s="10"/>
      <c r="K12" s="22"/>
      <c r="L12" s="10">
        <v>96</v>
      </c>
      <c r="M12" s="10"/>
      <c r="N12" s="10"/>
      <c r="O12" s="10"/>
      <c r="P12" s="18"/>
      <c r="Q12" s="18"/>
    </row>
    <row r="13" s="3" customFormat="1" ht="36" customHeight="1" spans="1:17">
      <c r="A13" s="19"/>
      <c r="B13" s="19"/>
      <c r="C13" s="19"/>
      <c r="D13" s="27" t="s">
        <v>51</v>
      </c>
      <c r="E13" s="11">
        <v>158502.8479</v>
      </c>
      <c r="F13" s="28" t="s">
        <v>52</v>
      </c>
      <c r="G13" s="29" t="s">
        <v>53</v>
      </c>
      <c r="H13" s="27" t="s">
        <v>54</v>
      </c>
      <c r="I13" s="10"/>
      <c r="J13" s="10"/>
      <c r="K13" s="22"/>
      <c r="L13" s="29">
        <v>97</v>
      </c>
      <c r="M13" s="10"/>
      <c r="N13" s="10"/>
      <c r="O13" s="10"/>
      <c r="P13" s="18"/>
      <c r="Q13" s="18"/>
    </row>
    <row r="14" s="3" customFormat="1" ht="36" customHeight="1" spans="1:17">
      <c r="A14" s="19"/>
      <c r="B14" s="19"/>
      <c r="C14" s="19"/>
      <c r="D14" s="30" t="s">
        <v>55</v>
      </c>
      <c r="E14" s="11">
        <v>81055.7032</v>
      </c>
      <c r="F14" s="31" t="s">
        <v>56</v>
      </c>
      <c r="G14" s="32" t="s">
        <v>57</v>
      </c>
      <c r="H14" s="32" t="s">
        <v>58</v>
      </c>
      <c r="I14" s="10"/>
      <c r="J14" s="10"/>
      <c r="K14" s="22"/>
      <c r="L14" s="32">
        <v>95</v>
      </c>
      <c r="M14" s="10"/>
      <c r="N14" s="10"/>
      <c r="O14" s="10"/>
      <c r="P14" s="18"/>
      <c r="Q14" s="18"/>
    </row>
    <row r="15" s="3" customFormat="1" ht="36" customHeight="1" spans="1:17">
      <c r="A15" s="19"/>
      <c r="B15" s="19"/>
      <c r="C15" s="19"/>
      <c r="D15" s="30" t="s">
        <v>59</v>
      </c>
      <c r="E15" s="11">
        <v>144795.1555</v>
      </c>
      <c r="F15" s="32" t="s">
        <v>60</v>
      </c>
      <c r="G15" s="32" t="s">
        <v>49</v>
      </c>
      <c r="H15" s="32" t="s">
        <v>50</v>
      </c>
      <c r="I15" s="10"/>
      <c r="J15" s="10"/>
      <c r="K15" s="22"/>
      <c r="L15" s="32">
        <v>96</v>
      </c>
      <c r="M15" s="10"/>
      <c r="N15" s="10"/>
      <c r="O15" s="10"/>
      <c r="P15" s="18"/>
      <c r="Q15" s="18"/>
    </row>
    <row r="16" s="3" customFormat="1" ht="36" customHeight="1" spans="1:17">
      <c r="A16" s="19"/>
      <c r="B16" s="19"/>
      <c r="C16" s="19"/>
      <c r="D16" s="33" t="s">
        <v>61</v>
      </c>
      <c r="E16" s="11">
        <v>65821.6007</v>
      </c>
      <c r="F16" s="22" t="s">
        <v>56</v>
      </c>
      <c r="G16" s="10" t="s">
        <v>33</v>
      </c>
      <c r="H16" s="20" t="s">
        <v>62</v>
      </c>
      <c r="I16" s="10"/>
      <c r="J16" s="10"/>
      <c r="K16" s="22"/>
      <c r="L16" s="10">
        <v>96</v>
      </c>
      <c r="M16" s="10"/>
      <c r="N16" s="10"/>
      <c r="O16" s="10"/>
      <c r="P16" s="18"/>
      <c r="Q16" s="18"/>
    </row>
    <row r="17" s="3" customFormat="1" ht="39" spans="1:17">
      <c r="A17" s="19"/>
      <c r="B17" s="19"/>
      <c r="C17" s="19"/>
      <c r="D17" s="34" t="s">
        <v>63</v>
      </c>
      <c r="E17" s="11">
        <v>45751</v>
      </c>
      <c r="F17" s="32" t="s">
        <v>64</v>
      </c>
      <c r="G17" s="35" t="s">
        <v>65</v>
      </c>
      <c r="H17" s="36" t="s">
        <v>66</v>
      </c>
      <c r="I17" s="10"/>
      <c r="J17" s="10"/>
      <c r="K17" s="22"/>
      <c r="L17" s="29">
        <v>94</v>
      </c>
      <c r="M17" s="10"/>
      <c r="N17" s="10"/>
      <c r="O17" s="10"/>
      <c r="P17" s="18"/>
      <c r="Q17" s="18"/>
    </row>
    <row r="18" s="3" customFormat="1" ht="36" customHeight="1" spans="1:17">
      <c r="A18" s="19"/>
      <c r="B18" s="19"/>
      <c r="C18" s="19"/>
      <c r="D18" s="34" t="s">
        <v>67</v>
      </c>
      <c r="E18" s="11">
        <v>6514.2804</v>
      </c>
      <c r="F18" s="32" t="s">
        <v>68</v>
      </c>
      <c r="G18" s="32" t="s">
        <v>69</v>
      </c>
      <c r="H18" s="34" t="s">
        <v>70</v>
      </c>
      <c r="I18" s="10"/>
      <c r="J18" s="10"/>
      <c r="K18" s="22"/>
      <c r="L18" s="32">
        <v>95</v>
      </c>
      <c r="M18" s="10"/>
      <c r="N18" s="10"/>
      <c r="O18" s="10"/>
      <c r="P18" s="18"/>
      <c r="Q18" s="18"/>
    </row>
    <row r="19" s="3" customFormat="1" ht="36" customHeight="1" spans="1:17">
      <c r="A19" s="19"/>
      <c r="B19" s="19"/>
      <c r="C19" s="19"/>
      <c r="D19" s="37" t="s">
        <v>71</v>
      </c>
      <c r="E19" s="11">
        <v>58418</v>
      </c>
      <c r="F19" s="32" t="s">
        <v>60</v>
      </c>
      <c r="G19" s="32" t="s">
        <v>41</v>
      </c>
      <c r="H19" s="32" t="s">
        <v>42</v>
      </c>
      <c r="I19" s="10"/>
      <c r="J19" s="10"/>
      <c r="K19" s="22"/>
      <c r="L19" s="32">
        <v>99</v>
      </c>
      <c r="M19" s="10"/>
      <c r="N19" s="10"/>
      <c r="O19" s="10"/>
      <c r="P19" s="18"/>
      <c r="Q19" s="18"/>
    </row>
    <row r="20" s="3" customFormat="1" ht="65" spans="1:17">
      <c r="A20" s="19"/>
      <c r="B20" s="19"/>
      <c r="C20" s="19"/>
      <c r="D20" s="10" t="s">
        <v>23</v>
      </c>
      <c r="E20" s="11">
        <v>727951.9872</v>
      </c>
      <c r="F20" s="38" t="s">
        <v>72</v>
      </c>
      <c r="G20" s="10"/>
      <c r="H20" s="10"/>
      <c r="I20" s="10"/>
      <c r="J20" s="10"/>
      <c r="K20" s="22"/>
      <c r="L20" s="1">
        <f>(L21+L22+L23)/3</f>
        <v>97</v>
      </c>
      <c r="M20" s="10"/>
      <c r="N20" s="10"/>
      <c r="O20" s="10"/>
      <c r="P20" s="18"/>
      <c r="Q20" s="18"/>
    </row>
    <row r="21" s="3" customFormat="1" ht="36" customHeight="1" spans="1:17">
      <c r="A21" s="19"/>
      <c r="B21" s="19"/>
      <c r="C21" s="19"/>
      <c r="D21" s="39" t="s">
        <v>73</v>
      </c>
      <c r="E21" s="11">
        <v>173716.0969</v>
      </c>
      <c r="F21" s="40" t="s">
        <v>74</v>
      </c>
      <c r="G21" s="10" t="s">
        <v>41</v>
      </c>
      <c r="H21" s="10" t="s">
        <v>42</v>
      </c>
      <c r="I21" s="10"/>
      <c r="J21" s="10"/>
      <c r="K21" s="22"/>
      <c r="L21" s="10">
        <v>99</v>
      </c>
      <c r="M21" s="10"/>
      <c r="N21" s="10"/>
      <c r="O21" s="10"/>
      <c r="P21" s="18"/>
      <c r="Q21" s="18"/>
    </row>
    <row r="22" s="3" customFormat="1" ht="36" customHeight="1" spans="1:17">
      <c r="A22" s="19"/>
      <c r="B22" s="19"/>
      <c r="C22" s="19"/>
      <c r="D22" s="41" t="s">
        <v>75</v>
      </c>
      <c r="E22" s="11">
        <v>161286.673736303</v>
      </c>
      <c r="F22" s="40" t="s">
        <v>74</v>
      </c>
      <c r="G22" s="42" t="s">
        <v>33</v>
      </c>
      <c r="H22" s="43" t="s">
        <v>62</v>
      </c>
      <c r="I22" s="10"/>
      <c r="J22" s="10"/>
      <c r="K22" s="22"/>
      <c r="L22" s="44">
        <v>96</v>
      </c>
      <c r="M22" s="10"/>
      <c r="N22" s="10"/>
      <c r="O22" s="10"/>
      <c r="P22" s="18"/>
      <c r="Q22" s="18"/>
    </row>
    <row r="23" s="3" customFormat="1" ht="36" customHeight="1" spans="1:17">
      <c r="A23" s="19"/>
      <c r="B23" s="19"/>
      <c r="C23" s="19"/>
      <c r="D23" s="32" t="s">
        <v>76</v>
      </c>
      <c r="E23" s="11">
        <v>143394</v>
      </c>
      <c r="F23" s="32" t="s">
        <v>77</v>
      </c>
      <c r="G23" s="45" t="s">
        <v>78</v>
      </c>
      <c r="H23" s="45" t="s">
        <v>79</v>
      </c>
      <c r="I23" s="45">
        <v>96</v>
      </c>
      <c r="J23" s="45" t="s">
        <v>78</v>
      </c>
      <c r="K23" s="45" t="s">
        <v>79</v>
      </c>
      <c r="L23" s="45">
        <v>96</v>
      </c>
      <c r="M23" s="10"/>
      <c r="N23" s="10"/>
      <c r="O23" s="10"/>
      <c r="P23" s="18"/>
      <c r="Q23" s="18"/>
    </row>
    <row r="24" s="3" customFormat="1" ht="36" customHeight="1" spans="1:17">
      <c r="A24" s="19"/>
      <c r="B24" s="19"/>
      <c r="C24" s="19"/>
      <c r="D24" s="46" t="s">
        <v>80</v>
      </c>
      <c r="E24" s="11">
        <v>879.7853</v>
      </c>
      <c r="F24" s="23" t="s">
        <v>81</v>
      </c>
      <c r="G24" s="23" t="s">
        <v>82</v>
      </c>
      <c r="H24" s="23" t="s">
        <v>50</v>
      </c>
      <c r="I24" s="10"/>
      <c r="J24" s="10"/>
      <c r="K24" s="22"/>
      <c r="L24" s="23">
        <v>96</v>
      </c>
      <c r="M24" s="10"/>
      <c r="N24" s="10"/>
      <c r="O24" s="10"/>
      <c r="P24" s="18"/>
      <c r="Q24" s="18"/>
    </row>
    <row r="25" s="3" customFormat="1" ht="36" customHeight="1" spans="1:17">
      <c r="A25" s="19"/>
      <c r="B25" s="19"/>
      <c r="C25" s="19"/>
      <c r="D25" s="46" t="s">
        <v>83</v>
      </c>
      <c r="E25" s="11">
        <v>17317.5</v>
      </c>
      <c r="F25" s="23" t="s">
        <v>84</v>
      </c>
      <c r="G25" s="23" t="s">
        <v>85</v>
      </c>
      <c r="H25" s="23" t="s">
        <v>86</v>
      </c>
      <c r="I25" s="10"/>
      <c r="J25" s="10"/>
      <c r="K25" s="22"/>
      <c r="L25" s="23">
        <v>96</v>
      </c>
      <c r="M25" s="10"/>
      <c r="N25" s="10"/>
      <c r="O25" s="10"/>
      <c r="P25" s="18"/>
      <c r="Q25" s="18"/>
    </row>
    <row r="26" s="3" customFormat="1" ht="36" customHeight="1" spans="1:17">
      <c r="A26" s="19"/>
      <c r="B26" s="19"/>
      <c r="C26" s="19"/>
      <c r="D26" s="46" t="s">
        <v>87</v>
      </c>
      <c r="E26" s="11">
        <v>7256.9112</v>
      </c>
      <c r="F26" s="23" t="s">
        <v>77</v>
      </c>
      <c r="G26" s="23" t="s">
        <v>88</v>
      </c>
      <c r="H26" s="47" t="s">
        <v>89</v>
      </c>
      <c r="I26" s="10"/>
      <c r="J26" s="10"/>
      <c r="K26" s="22"/>
      <c r="L26" s="23">
        <v>96</v>
      </c>
      <c r="M26" s="10"/>
      <c r="N26" s="10"/>
      <c r="O26" s="10"/>
      <c r="P26" s="18"/>
      <c r="Q26" s="18"/>
    </row>
    <row r="27" s="3" customFormat="1" ht="36" customHeight="1" spans="1:17">
      <c r="A27" s="19"/>
      <c r="B27" s="19"/>
      <c r="C27" s="19"/>
      <c r="D27" s="48" t="s">
        <v>90</v>
      </c>
      <c r="E27" s="11">
        <v>119036.7643</v>
      </c>
      <c r="F27" s="49" t="s">
        <v>91</v>
      </c>
      <c r="G27" s="23" t="s">
        <v>92</v>
      </c>
      <c r="H27" s="47" t="s">
        <v>34</v>
      </c>
      <c r="I27" s="10"/>
      <c r="J27" s="10"/>
      <c r="K27" s="22"/>
      <c r="L27" s="50">
        <v>97</v>
      </c>
      <c r="M27" s="10"/>
      <c r="N27" s="10"/>
      <c r="O27" s="10"/>
      <c r="P27" s="18"/>
      <c r="Q27" s="18"/>
    </row>
    <row r="28" s="3" customFormat="1" ht="36" customHeight="1" spans="1:17">
      <c r="A28" s="19"/>
      <c r="B28" s="19"/>
      <c r="C28" s="19"/>
      <c r="D28" s="48" t="s">
        <v>93</v>
      </c>
      <c r="E28" s="11">
        <v>155915.7354</v>
      </c>
      <c r="F28" s="49" t="s">
        <v>94</v>
      </c>
      <c r="G28" s="23" t="s">
        <v>95</v>
      </c>
      <c r="H28" s="23" t="s">
        <v>96</v>
      </c>
      <c r="I28" s="10"/>
      <c r="J28" s="10"/>
      <c r="K28" s="22"/>
      <c r="L28" s="23">
        <v>97</v>
      </c>
      <c r="M28" s="10"/>
      <c r="N28" s="10"/>
      <c r="O28" s="10"/>
      <c r="P28" s="18"/>
      <c r="Q28" s="18"/>
    </row>
    <row r="29" s="3" customFormat="1" ht="36" customHeight="1" spans="1:17">
      <c r="A29" s="19"/>
      <c r="B29" s="51"/>
      <c r="C29" s="19"/>
      <c r="D29" s="46" t="s">
        <v>97</v>
      </c>
      <c r="E29" s="11">
        <v>78772.747</v>
      </c>
      <c r="F29" s="49" t="s">
        <v>98</v>
      </c>
      <c r="G29" s="23" t="s">
        <v>41</v>
      </c>
      <c r="H29" s="47" t="s">
        <v>42</v>
      </c>
      <c r="I29" s="10"/>
      <c r="J29" s="10"/>
      <c r="K29" s="22"/>
      <c r="L29" s="23">
        <v>99</v>
      </c>
      <c r="M29" s="10"/>
      <c r="N29" s="10"/>
      <c r="O29" s="10"/>
      <c r="P29" s="18"/>
      <c r="Q29" s="18"/>
    </row>
    <row r="30" s="3" customFormat="1" ht="36" customHeight="1" spans="1:17">
      <c r="A30" s="10">
        <v>2</v>
      </c>
      <c r="B30" s="10" t="s">
        <v>28</v>
      </c>
      <c r="C30" s="10" t="s">
        <v>99</v>
      </c>
      <c r="D30" s="20" t="s">
        <v>100</v>
      </c>
      <c r="E30" s="11">
        <v>4078.2935</v>
      </c>
      <c r="F30" s="22" t="s">
        <v>101</v>
      </c>
      <c r="G30" s="52" t="s">
        <v>102</v>
      </c>
      <c r="H30" s="52" t="s">
        <v>103</v>
      </c>
      <c r="I30" s="10">
        <v>98</v>
      </c>
      <c r="J30" s="10">
        <v>98</v>
      </c>
      <c r="K30" s="22">
        <v>97</v>
      </c>
      <c r="L30" s="49">
        <v>98</v>
      </c>
      <c r="M30" s="10" t="e">
        <f>(I30+J30+K30+#REF!)/4</f>
        <v>#REF!</v>
      </c>
      <c r="N30" s="10" t="e">
        <f>RANK(#REF!,L30:L60,0)</f>
        <v>#REF!</v>
      </c>
      <c r="O30" s="10" t="e">
        <f>RANK(M30,M30:M60,0)</f>
        <v>#REF!</v>
      </c>
      <c r="P30" s="18"/>
      <c r="Q30" s="18"/>
    </row>
    <row r="31" ht="36" customHeight="1" spans="1:17">
      <c r="A31" s="10"/>
      <c r="B31" s="10"/>
      <c r="C31" s="10"/>
      <c r="D31" s="20" t="s">
        <v>104</v>
      </c>
      <c r="E31" s="11">
        <v>1672.56</v>
      </c>
      <c r="F31" s="22" t="s">
        <v>105</v>
      </c>
      <c r="G31" s="52" t="s">
        <v>106</v>
      </c>
      <c r="H31" s="52" t="s">
        <v>107</v>
      </c>
      <c r="I31" s="10">
        <v>98</v>
      </c>
      <c r="J31" s="10">
        <v>97</v>
      </c>
      <c r="K31" s="22">
        <v>98</v>
      </c>
      <c r="L31" s="49">
        <v>98</v>
      </c>
      <c r="M31" s="10" t="e">
        <f>(I31+J31+K31+#REF!)/4</f>
        <v>#REF!</v>
      </c>
      <c r="N31" s="10" t="e">
        <f>RANK(#REF!,L30:L60,0)</f>
        <v>#REF!</v>
      </c>
      <c r="O31" s="10" t="e">
        <f>RANK(M31,M30:M60,0)</f>
        <v>#REF!</v>
      </c>
      <c r="P31" s="18"/>
      <c r="Q31" s="18"/>
    </row>
    <row r="32" s="3" customFormat="1" ht="36" customHeight="1" spans="1:17">
      <c r="A32" s="10"/>
      <c r="B32" s="10"/>
      <c r="C32" s="10"/>
      <c r="D32" s="32" t="s">
        <v>108</v>
      </c>
      <c r="E32" s="11">
        <v>2557.86005</v>
      </c>
      <c r="F32" s="31" t="s">
        <v>109</v>
      </c>
      <c r="G32" s="34" t="s">
        <v>102</v>
      </c>
      <c r="H32" s="32" t="s">
        <v>103</v>
      </c>
      <c r="I32" s="10">
        <v>98</v>
      </c>
      <c r="J32" s="10">
        <v>98</v>
      </c>
      <c r="K32" s="42">
        <v>97</v>
      </c>
      <c r="L32" s="29">
        <v>98</v>
      </c>
      <c r="M32" s="10" t="e">
        <f>(I32+J32+K32+#REF!)/4</f>
        <v>#REF!</v>
      </c>
      <c r="N32" s="10" t="e">
        <f>RANK(#REF!,L30:L60,0)</f>
        <v>#REF!</v>
      </c>
      <c r="O32" s="10" t="e">
        <f>RANK(M32,M30:M60,0)</f>
        <v>#REF!</v>
      </c>
      <c r="P32" s="18"/>
      <c r="Q32" s="18"/>
    </row>
    <row r="33" s="3" customFormat="1" ht="36" customHeight="1" spans="1:17">
      <c r="A33" s="10"/>
      <c r="B33" s="10"/>
      <c r="C33" s="10"/>
      <c r="D33" s="32" t="s">
        <v>110</v>
      </c>
      <c r="E33" s="11">
        <v>2146.4275</v>
      </c>
      <c r="F33" s="31" t="s">
        <v>111</v>
      </c>
      <c r="G33" s="34" t="s">
        <v>102</v>
      </c>
      <c r="H33" s="34" t="s">
        <v>103</v>
      </c>
      <c r="I33" s="10">
        <v>98</v>
      </c>
      <c r="J33" s="10">
        <v>98</v>
      </c>
      <c r="K33" s="42">
        <v>97</v>
      </c>
      <c r="L33" s="29">
        <v>98</v>
      </c>
      <c r="M33" s="10" t="e">
        <f>(I33+J33+K33+#REF!)/4</f>
        <v>#REF!</v>
      </c>
      <c r="N33" s="10" t="e">
        <f>RANK(#REF!,L30:L60,0)</f>
        <v>#REF!</v>
      </c>
      <c r="O33" s="10" t="e">
        <f>RANK(M33,M30:M60,0)</f>
        <v>#REF!</v>
      </c>
      <c r="P33" s="18"/>
      <c r="Q33" s="18"/>
    </row>
    <row r="34" s="3" customFormat="1" ht="36" customHeight="1" spans="1:17">
      <c r="A34" s="10"/>
      <c r="B34" s="10"/>
      <c r="C34" s="10"/>
      <c r="D34" s="48" t="s">
        <v>112</v>
      </c>
      <c r="E34" s="11">
        <v>2622.0997</v>
      </c>
      <c r="F34" s="49" t="s">
        <v>113</v>
      </c>
      <c r="G34" s="23" t="s">
        <v>102</v>
      </c>
      <c r="H34" s="53" t="s">
        <v>103</v>
      </c>
      <c r="I34" s="10">
        <v>98</v>
      </c>
      <c r="J34" s="10">
        <v>98</v>
      </c>
      <c r="K34" s="22">
        <v>97</v>
      </c>
      <c r="L34" s="54">
        <v>98</v>
      </c>
      <c r="M34" s="10" t="e">
        <f>(I34+J34+K34+#REF!)/4</f>
        <v>#REF!</v>
      </c>
      <c r="N34" s="10" t="e">
        <f>RANK(#REF!,L30:L60,0)</f>
        <v>#REF!</v>
      </c>
      <c r="O34" s="10" t="e">
        <f>RANK(M34,M30:M60,0)</f>
        <v>#REF!</v>
      </c>
      <c r="P34" s="18"/>
      <c r="Q34" s="18"/>
    </row>
    <row r="35" s="3" customFormat="1" ht="36" customHeight="1" spans="1:17">
      <c r="A35" s="10"/>
      <c r="B35" s="10"/>
      <c r="C35" s="10"/>
      <c r="D35" s="48" t="s">
        <v>114</v>
      </c>
      <c r="E35" s="11">
        <v>2936.6216</v>
      </c>
      <c r="F35" s="49" t="s">
        <v>115</v>
      </c>
      <c r="G35" s="23" t="s">
        <v>102</v>
      </c>
      <c r="H35" s="23" t="s">
        <v>116</v>
      </c>
      <c r="I35" s="10">
        <v>98</v>
      </c>
      <c r="J35" s="10">
        <v>98</v>
      </c>
      <c r="K35" s="22">
        <v>97</v>
      </c>
      <c r="L35" s="50">
        <v>98</v>
      </c>
      <c r="M35" s="10" t="e">
        <f>(I35+J35+K35+#REF!)/4</f>
        <v>#REF!</v>
      </c>
      <c r="N35" s="10" t="e">
        <f>RANK(#REF!,L30:L60,0)</f>
        <v>#REF!</v>
      </c>
      <c r="O35" s="10" t="e">
        <f>RANK(M35,M30:M60,0)</f>
        <v>#REF!</v>
      </c>
      <c r="P35" s="18"/>
      <c r="Q35" s="18"/>
    </row>
    <row r="36" s="3" customFormat="1" ht="36" customHeight="1" spans="1:17">
      <c r="A36" s="10"/>
      <c r="B36" s="10"/>
      <c r="C36" s="10"/>
      <c r="D36" s="10" t="s">
        <v>117</v>
      </c>
      <c r="E36" s="11">
        <v>2077.6558</v>
      </c>
      <c r="F36" s="10" t="s">
        <v>118</v>
      </c>
      <c r="G36" s="10" t="s">
        <v>102</v>
      </c>
      <c r="H36" s="10" t="s">
        <v>103</v>
      </c>
      <c r="I36" s="10">
        <v>97</v>
      </c>
      <c r="J36" s="10">
        <v>97</v>
      </c>
      <c r="K36" s="44">
        <v>98</v>
      </c>
      <c r="L36" s="10">
        <v>98</v>
      </c>
      <c r="M36" s="10" t="e">
        <f>(I36+J36+K36+#REF!)/4</f>
        <v>#REF!</v>
      </c>
      <c r="N36" s="10" t="e">
        <f>RANK(#REF!,L30:L60,0)</f>
        <v>#REF!</v>
      </c>
      <c r="O36" s="10" t="e">
        <f>RANK(M36,M30:M60,0)</f>
        <v>#REF!</v>
      </c>
      <c r="P36" s="18"/>
      <c r="Q36" s="18"/>
    </row>
    <row r="37" s="3" customFormat="1" ht="45" customHeight="1" spans="1:17">
      <c r="A37" s="10">
        <v>4</v>
      </c>
      <c r="B37" s="10" t="s">
        <v>28</v>
      </c>
      <c r="C37" s="10" t="s">
        <v>119</v>
      </c>
      <c r="D37" s="10" t="s">
        <v>120</v>
      </c>
      <c r="E37" s="11">
        <v>1426.2525</v>
      </c>
      <c r="F37" s="10" t="s">
        <v>121</v>
      </c>
      <c r="G37" s="22" t="s">
        <v>122</v>
      </c>
      <c r="H37" s="22" t="s">
        <v>123</v>
      </c>
      <c r="I37" s="10">
        <v>98</v>
      </c>
      <c r="J37" s="10">
        <v>98</v>
      </c>
      <c r="K37" s="22">
        <v>97</v>
      </c>
      <c r="L37" s="22">
        <v>97</v>
      </c>
      <c r="M37" s="10">
        <f t="shared" ref="M37:M44" si="0">(I37+J37+K37+L37)/4</f>
        <v>97.5</v>
      </c>
      <c r="N37" s="10">
        <f>RANK(L37,L30:L60,0)</f>
        <v>8</v>
      </c>
      <c r="O37" s="10" t="e">
        <f>RANK(M37,M30:M60,0)</f>
        <v>#REF!</v>
      </c>
      <c r="P37" s="18"/>
      <c r="Q37" s="18"/>
    </row>
    <row r="38" ht="45" customHeight="1" spans="1:17">
      <c r="A38" s="10"/>
      <c r="B38" s="10"/>
      <c r="C38" s="10"/>
      <c r="D38" s="10" t="s">
        <v>124</v>
      </c>
      <c r="E38" s="11">
        <v>1237.989</v>
      </c>
      <c r="F38" s="10" t="s">
        <v>125</v>
      </c>
      <c r="G38" s="22" t="s">
        <v>126</v>
      </c>
      <c r="H38" s="22" t="s">
        <v>127</v>
      </c>
      <c r="I38" s="10">
        <v>98</v>
      </c>
      <c r="J38" s="10">
        <v>97</v>
      </c>
      <c r="K38" s="22">
        <v>98</v>
      </c>
      <c r="L38" s="22">
        <v>97</v>
      </c>
      <c r="M38" s="10">
        <f t="shared" si="0"/>
        <v>97.5</v>
      </c>
      <c r="N38" s="10">
        <f>RANK(L38,L30:L60,0)</f>
        <v>8</v>
      </c>
      <c r="O38" s="10" t="e">
        <f>RANK(M38,M30:M60,0)</f>
        <v>#REF!</v>
      </c>
      <c r="P38" s="18"/>
      <c r="Q38" s="18"/>
    </row>
    <row r="39" s="3" customFormat="1" ht="45" customHeight="1" spans="1:17">
      <c r="A39" s="10"/>
      <c r="B39" s="10"/>
      <c r="C39" s="10"/>
      <c r="D39" s="10" t="s">
        <v>128</v>
      </c>
      <c r="E39" s="11">
        <v>1478.8618</v>
      </c>
      <c r="F39" s="10" t="s">
        <v>129</v>
      </c>
      <c r="G39" s="32" t="s">
        <v>122</v>
      </c>
      <c r="H39" s="32" t="s">
        <v>130</v>
      </c>
      <c r="I39" s="10">
        <v>97</v>
      </c>
      <c r="J39" s="10">
        <v>97</v>
      </c>
      <c r="K39" s="42">
        <v>97</v>
      </c>
      <c r="L39" s="32">
        <v>97</v>
      </c>
      <c r="M39" s="10">
        <f t="shared" si="0"/>
        <v>97</v>
      </c>
      <c r="N39" s="10">
        <f>RANK(L39,L30:L60,0)</f>
        <v>8</v>
      </c>
      <c r="O39" s="10" t="e">
        <f>RANK(M39,M30:M60,0)</f>
        <v>#REF!</v>
      </c>
      <c r="P39" s="18"/>
      <c r="Q39" s="18"/>
    </row>
    <row r="40" ht="45" customHeight="1" spans="1:17">
      <c r="A40" s="10"/>
      <c r="B40" s="10"/>
      <c r="C40" s="10"/>
      <c r="D40" s="10" t="s">
        <v>131</v>
      </c>
      <c r="E40" s="11">
        <v>1396.4534</v>
      </c>
      <c r="F40" s="10" t="s">
        <v>132</v>
      </c>
      <c r="G40" s="32" t="s">
        <v>122</v>
      </c>
      <c r="H40" s="32" t="s">
        <v>130</v>
      </c>
      <c r="I40" s="10">
        <v>97</v>
      </c>
      <c r="J40" s="10">
        <v>97</v>
      </c>
      <c r="K40" s="42">
        <v>97</v>
      </c>
      <c r="L40" s="32">
        <v>97</v>
      </c>
      <c r="M40" s="10">
        <f t="shared" si="0"/>
        <v>97</v>
      </c>
      <c r="N40" s="10">
        <f>RANK(L40,L30:L60,0)</f>
        <v>8</v>
      </c>
      <c r="O40" s="10" t="e">
        <f>RANK(M40,M30:M60,0)</f>
        <v>#REF!</v>
      </c>
      <c r="P40" s="18"/>
      <c r="Q40" s="18"/>
    </row>
    <row r="41" s="3" customFormat="1" ht="45" customHeight="1" spans="1:17">
      <c r="A41" s="10"/>
      <c r="B41" s="10"/>
      <c r="C41" s="10"/>
      <c r="D41" s="10" t="s">
        <v>133</v>
      </c>
      <c r="E41" s="11">
        <v>1223.3288</v>
      </c>
      <c r="F41" s="10" t="s">
        <v>134</v>
      </c>
      <c r="G41" s="10" t="s">
        <v>122</v>
      </c>
      <c r="H41" s="10" t="s">
        <v>135</v>
      </c>
      <c r="I41" s="10">
        <v>98</v>
      </c>
      <c r="J41" s="10">
        <v>97</v>
      </c>
      <c r="K41" s="22">
        <v>97</v>
      </c>
      <c r="L41" s="10">
        <v>97</v>
      </c>
      <c r="M41" s="10">
        <f t="shared" si="0"/>
        <v>97.25</v>
      </c>
      <c r="N41" s="10">
        <f>RANK(L41,L30:L60,0)</f>
        <v>8</v>
      </c>
      <c r="O41" s="10" t="e">
        <f>RANK(M41,M30:M60,0)</f>
        <v>#REF!</v>
      </c>
      <c r="P41" s="18"/>
      <c r="Q41" s="18"/>
    </row>
    <row r="42" s="3" customFormat="1" ht="45" customHeight="1" spans="1:17">
      <c r="A42" s="10"/>
      <c r="B42" s="10"/>
      <c r="C42" s="10"/>
      <c r="D42" s="10" t="s">
        <v>136</v>
      </c>
      <c r="E42" s="11">
        <v>1460.2691</v>
      </c>
      <c r="F42" s="10" t="s">
        <v>137</v>
      </c>
      <c r="G42" s="10" t="s">
        <v>122</v>
      </c>
      <c r="H42" s="10" t="s">
        <v>135</v>
      </c>
      <c r="I42" s="10">
        <v>98</v>
      </c>
      <c r="J42" s="10">
        <v>98</v>
      </c>
      <c r="K42" s="22">
        <v>97</v>
      </c>
      <c r="L42" s="10">
        <v>97</v>
      </c>
      <c r="M42" s="10">
        <f t="shared" si="0"/>
        <v>97.5</v>
      </c>
      <c r="N42" s="10">
        <f>RANK(L42,L30:L60,0)</f>
        <v>8</v>
      </c>
      <c r="O42" s="10" t="e">
        <f>RANK(M42,M30:M60,0)</f>
        <v>#REF!</v>
      </c>
      <c r="P42" s="18"/>
      <c r="Q42" s="18"/>
    </row>
    <row r="43" s="3" customFormat="1" ht="32" hidden="1" customHeight="1" spans="1:17">
      <c r="A43" s="10">
        <v>5</v>
      </c>
      <c r="B43" s="10"/>
      <c r="C43" s="10" t="s">
        <v>138</v>
      </c>
      <c r="D43" s="10" t="s">
        <v>139</v>
      </c>
      <c r="E43" s="11">
        <v>785.9478</v>
      </c>
      <c r="F43" s="10" t="s">
        <v>137</v>
      </c>
      <c r="G43" s="10"/>
      <c r="H43" s="10"/>
      <c r="I43" s="10">
        <v>95</v>
      </c>
      <c r="J43" s="55"/>
      <c r="K43" s="55"/>
      <c r="L43" s="55">
        <v>0</v>
      </c>
      <c r="M43" s="55">
        <f>I43</f>
        <v>95</v>
      </c>
      <c r="N43" s="10">
        <f>RANK(L43,L30:L60,0)</f>
        <v>20</v>
      </c>
      <c r="O43" s="10" t="e">
        <f>RANK(M43,M30:M60,0)</f>
        <v>#REF!</v>
      </c>
      <c r="P43" s="55" t="s">
        <v>140</v>
      </c>
      <c r="Q43" s="18"/>
    </row>
    <row r="44" s="3" customFormat="1" ht="32" hidden="1" customHeight="1" spans="1:17">
      <c r="A44" s="10"/>
      <c r="B44" s="10"/>
      <c r="C44" s="10"/>
      <c r="D44" s="10" t="s">
        <v>141</v>
      </c>
      <c r="E44" s="11">
        <v>544.8325</v>
      </c>
      <c r="F44" s="10" t="s">
        <v>142</v>
      </c>
      <c r="G44" s="10"/>
      <c r="H44" s="10"/>
      <c r="I44" s="10">
        <v>97</v>
      </c>
      <c r="J44" s="55"/>
      <c r="K44" s="55"/>
      <c r="L44" s="55">
        <v>0</v>
      </c>
      <c r="M44" s="55">
        <f>I44</f>
        <v>97</v>
      </c>
      <c r="N44" s="10">
        <f>RANK(L44,L30:L60,0)</f>
        <v>20</v>
      </c>
      <c r="O44" s="10" t="e">
        <f>RANK(M44,M30:M60,0)</f>
        <v>#REF!</v>
      </c>
      <c r="P44" s="55" t="s">
        <v>140</v>
      </c>
      <c r="Q44" s="18"/>
    </row>
    <row r="45" s="3" customFormat="1" ht="32" customHeight="1" spans="1:17">
      <c r="A45" s="10"/>
      <c r="B45" s="10"/>
      <c r="C45" s="10"/>
      <c r="D45" s="10" t="s">
        <v>143</v>
      </c>
      <c r="E45" s="11">
        <v>553.1587</v>
      </c>
      <c r="F45" s="10" t="s">
        <v>144</v>
      </c>
      <c r="G45" s="32" t="s">
        <v>122</v>
      </c>
      <c r="H45" s="32" t="s">
        <v>135</v>
      </c>
      <c r="I45" s="10">
        <v>95</v>
      </c>
      <c r="J45" s="10">
        <v>97</v>
      </c>
      <c r="K45" s="42">
        <v>97</v>
      </c>
      <c r="L45" s="32">
        <v>97</v>
      </c>
      <c r="M45" s="10">
        <f t="shared" ref="M45:M49" si="1">(I45+J45+K45+L45)/4</f>
        <v>96.5</v>
      </c>
      <c r="N45" s="10">
        <f>RANK(L45,L30:L60,0)</f>
        <v>8</v>
      </c>
      <c r="O45" s="10" t="e">
        <f>RANK(M45,M30:M60,0)</f>
        <v>#REF!</v>
      </c>
      <c r="P45" s="55"/>
      <c r="Q45" s="18"/>
    </row>
    <row r="46" s="3" customFormat="1" ht="32" customHeight="1" spans="1:17">
      <c r="A46" s="10"/>
      <c r="B46" s="10"/>
      <c r="C46" s="10"/>
      <c r="D46" s="10" t="s">
        <v>145</v>
      </c>
      <c r="E46" s="11">
        <v>798.9987</v>
      </c>
      <c r="F46" s="10" t="s">
        <v>146</v>
      </c>
      <c r="G46" s="32" t="s">
        <v>122</v>
      </c>
      <c r="H46" s="32" t="s">
        <v>135</v>
      </c>
      <c r="I46" s="10">
        <v>97</v>
      </c>
      <c r="J46" s="10">
        <v>97</v>
      </c>
      <c r="K46" s="42">
        <v>97</v>
      </c>
      <c r="L46" s="32">
        <v>97</v>
      </c>
      <c r="M46" s="10">
        <f t="shared" si="1"/>
        <v>97</v>
      </c>
      <c r="N46" s="10">
        <f>RANK(L46,L30:L60,0)</f>
        <v>8</v>
      </c>
      <c r="O46" s="10" t="e">
        <f>RANK(M46,M30:M60,0)</f>
        <v>#REF!</v>
      </c>
      <c r="P46" s="55"/>
      <c r="Q46" s="18"/>
    </row>
    <row r="47" s="3" customFormat="1" ht="32" hidden="1" customHeight="1" spans="1:17">
      <c r="A47" s="10"/>
      <c r="B47" s="10"/>
      <c r="C47" s="10"/>
      <c r="D47" s="10" t="s">
        <v>147</v>
      </c>
      <c r="E47" s="11">
        <v>735.9578</v>
      </c>
      <c r="F47" s="10" t="s">
        <v>148</v>
      </c>
      <c r="G47" s="32" t="s">
        <v>149</v>
      </c>
      <c r="H47" s="32" t="s">
        <v>135</v>
      </c>
      <c r="I47" s="10">
        <v>95</v>
      </c>
      <c r="J47" s="55"/>
      <c r="K47" s="55"/>
      <c r="L47" s="56">
        <v>97</v>
      </c>
      <c r="M47" s="55">
        <f>I47</f>
        <v>95</v>
      </c>
      <c r="N47" s="10">
        <f>RANK(L47,L30:L60,0)</f>
        <v>8</v>
      </c>
      <c r="O47" s="10" t="e">
        <f>RANK(M47,M30:M60,0)</f>
        <v>#REF!</v>
      </c>
      <c r="P47" s="55" t="s">
        <v>140</v>
      </c>
      <c r="Q47" s="18"/>
    </row>
    <row r="48" s="3" customFormat="1" ht="32" hidden="1" customHeight="1" spans="1:17">
      <c r="A48" s="10"/>
      <c r="B48" s="10"/>
      <c r="C48" s="10"/>
      <c r="D48" s="10" t="s">
        <v>150</v>
      </c>
      <c r="E48" s="11">
        <v>671.4314</v>
      </c>
      <c r="F48" s="10" t="s">
        <v>151</v>
      </c>
      <c r="G48" s="32" t="s">
        <v>152</v>
      </c>
      <c r="H48" s="32" t="s">
        <v>135</v>
      </c>
      <c r="I48" s="10">
        <v>95</v>
      </c>
      <c r="J48" s="55"/>
      <c r="K48" s="55"/>
      <c r="L48" s="55">
        <v>0</v>
      </c>
      <c r="M48" s="55">
        <f>I48</f>
        <v>95</v>
      </c>
      <c r="N48" s="10">
        <f>RANK(L48,L30:L60,0)</f>
        <v>20</v>
      </c>
      <c r="O48" s="10" t="e">
        <f>RANK(M48,M30:M60,0)</f>
        <v>#REF!</v>
      </c>
      <c r="P48" s="55" t="s">
        <v>140</v>
      </c>
      <c r="Q48" s="18"/>
    </row>
    <row r="49" s="3" customFormat="1" ht="32" customHeight="1" spans="1:17">
      <c r="A49" s="10"/>
      <c r="B49" s="10"/>
      <c r="C49" s="10"/>
      <c r="D49" s="10" t="s">
        <v>153</v>
      </c>
      <c r="E49" s="11">
        <v>775.8494</v>
      </c>
      <c r="F49" s="10" t="s">
        <v>154</v>
      </c>
      <c r="G49" s="32" t="s">
        <v>122</v>
      </c>
      <c r="H49" s="32" t="s">
        <v>135</v>
      </c>
      <c r="I49" s="10">
        <v>97</v>
      </c>
      <c r="J49" s="10">
        <v>95</v>
      </c>
      <c r="K49" s="22">
        <v>95</v>
      </c>
      <c r="L49" s="10">
        <v>97</v>
      </c>
      <c r="M49" s="10">
        <f t="shared" si="1"/>
        <v>96</v>
      </c>
      <c r="N49" s="10">
        <f>RANK(L49,L30:L60,0)</f>
        <v>8</v>
      </c>
      <c r="O49" s="10" t="e">
        <f>RANK(M49,M30:M60,0)</f>
        <v>#REF!</v>
      </c>
      <c r="P49" s="55"/>
      <c r="Q49" s="18"/>
    </row>
    <row r="50" s="3" customFormat="1" ht="32" hidden="1" customHeight="1" spans="1:17">
      <c r="A50" s="10"/>
      <c r="B50" s="10"/>
      <c r="C50" s="10"/>
      <c r="D50" s="10" t="s">
        <v>155</v>
      </c>
      <c r="E50" s="11">
        <v>1121.0749</v>
      </c>
      <c r="F50" s="10" t="s">
        <v>156</v>
      </c>
      <c r="G50" s="10"/>
      <c r="H50" s="10"/>
      <c r="I50" s="10">
        <v>97</v>
      </c>
      <c r="J50" s="55"/>
      <c r="K50" s="55"/>
      <c r="L50" s="55">
        <v>0</v>
      </c>
      <c r="M50" s="55">
        <f>I50</f>
        <v>97</v>
      </c>
      <c r="N50" s="10">
        <f>RANK(L50,L30:L60,0)</f>
        <v>20</v>
      </c>
      <c r="O50" s="10" t="e">
        <f>RANK(M50,M30:M60,0)</f>
        <v>#REF!</v>
      </c>
      <c r="P50" s="55" t="s">
        <v>140</v>
      </c>
      <c r="Q50" s="18"/>
    </row>
    <row r="51" s="3" customFormat="1" ht="32" hidden="1" customHeight="1" spans="1:17">
      <c r="A51" s="10"/>
      <c r="B51" s="10"/>
      <c r="C51" s="10"/>
      <c r="D51" s="10" t="s">
        <v>157</v>
      </c>
      <c r="E51" s="11">
        <v>527.1912</v>
      </c>
      <c r="F51" s="10" t="s">
        <v>158</v>
      </c>
      <c r="G51" s="10"/>
      <c r="H51" s="10"/>
      <c r="I51" s="10">
        <v>97</v>
      </c>
      <c r="J51" s="55"/>
      <c r="K51" s="55"/>
      <c r="L51" s="55">
        <v>0</v>
      </c>
      <c r="M51" s="55">
        <f>I51</f>
        <v>97</v>
      </c>
      <c r="N51" s="10">
        <f>RANK(L51,L30:L60,0)</f>
        <v>20</v>
      </c>
      <c r="O51" s="10" t="e">
        <f>RANK(M51,M30:M60,0)</f>
        <v>#REF!</v>
      </c>
      <c r="P51" s="55" t="s">
        <v>140</v>
      </c>
      <c r="Q51" s="18"/>
    </row>
    <row r="52" s="3" customFormat="1" ht="32" hidden="1" customHeight="1" spans="1:17">
      <c r="A52" s="10"/>
      <c r="B52" s="10"/>
      <c r="C52" s="10"/>
      <c r="D52" s="10" t="s">
        <v>159</v>
      </c>
      <c r="E52" s="11">
        <v>502.8585</v>
      </c>
      <c r="F52" s="10" t="s">
        <v>160</v>
      </c>
      <c r="G52" s="10"/>
      <c r="H52" s="10"/>
      <c r="I52" s="10">
        <v>97</v>
      </c>
      <c r="J52" s="55"/>
      <c r="K52" s="55"/>
      <c r="L52" s="55">
        <v>0</v>
      </c>
      <c r="M52" s="55">
        <f>I52</f>
        <v>97</v>
      </c>
      <c r="N52" s="10">
        <f>RANK(L52,L30:L60,0)</f>
        <v>20</v>
      </c>
      <c r="O52" s="10" t="e">
        <f>RANK(M52,M30:M60,0)</f>
        <v>#REF!</v>
      </c>
      <c r="P52" s="55" t="s">
        <v>140</v>
      </c>
      <c r="Q52" s="18"/>
    </row>
    <row r="53" s="4" customFormat="1" ht="69" hidden="1" customHeight="1" spans="1:17">
      <c r="A53" s="10">
        <v>6</v>
      </c>
      <c r="B53" s="10"/>
      <c r="C53" s="10" t="s">
        <v>161</v>
      </c>
      <c r="D53" s="10" t="s">
        <v>162</v>
      </c>
      <c r="E53" s="11">
        <v>448.9274</v>
      </c>
      <c r="F53" s="10" t="s">
        <v>148</v>
      </c>
      <c r="G53" s="10"/>
      <c r="H53" s="10"/>
      <c r="I53" s="10">
        <v>97</v>
      </c>
      <c r="J53" s="55"/>
      <c r="K53" s="55"/>
      <c r="L53" s="55">
        <v>0</v>
      </c>
      <c r="M53" s="55">
        <f>I53</f>
        <v>97</v>
      </c>
      <c r="N53" s="10">
        <f>RANK(L53,L30:L60,0)</f>
        <v>20</v>
      </c>
      <c r="O53" s="10" t="e">
        <f>RANK(M53,M30:M60,0)</f>
        <v>#REF!</v>
      </c>
      <c r="P53" s="55" t="s">
        <v>140</v>
      </c>
      <c r="Q53" s="18"/>
    </row>
    <row r="54" ht="69" customHeight="1" spans="1:17">
      <c r="A54" s="10"/>
      <c r="B54" s="10"/>
      <c r="C54" s="10"/>
      <c r="D54" s="10" t="s">
        <v>163</v>
      </c>
      <c r="E54" s="11">
        <v>351.863</v>
      </c>
      <c r="F54" s="10" t="s">
        <v>146</v>
      </c>
      <c r="G54" s="32" t="s">
        <v>122</v>
      </c>
      <c r="H54" s="32" t="s">
        <v>135</v>
      </c>
      <c r="I54" s="10">
        <v>95</v>
      </c>
      <c r="J54" s="10">
        <v>95</v>
      </c>
      <c r="K54" s="42">
        <v>95</v>
      </c>
      <c r="L54" s="32">
        <v>97</v>
      </c>
      <c r="M54" s="10">
        <f>(I54+J54+K54+L54)/4</f>
        <v>95.5</v>
      </c>
      <c r="N54" s="10">
        <f>RANK(L54,L30:L60,0)</f>
        <v>8</v>
      </c>
      <c r="O54" s="10" t="e">
        <f>RANK(M54,M30:M60,0)</f>
        <v>#REF!</v>
      </c>
      <c r="P54" s="55"/>
      <c r="Q54" s="18"/>
    </row>
    <row r="55" ht="69" customHeight="1" spans="1:17">
      <c r="A55" s="10"/>
      <c r="B55" s="10"/>
      <c r="C55" s="10"/>
      <c r="D55" s="10" t="s">
        <v>164</v>
      </c>
      <c r="E55" s="11">
        <v>564.521</v>
      </c>
      <c r="F55" s="10" t="s">
        <v>146</v>
      </c>
      <c r="G55" s="10" t="s">
        <v>122</v>
      </c>
      <c r="H55" s="10" t="s">
        <v>135</v>
      </c>
      <c r="I55" s="10">
        <v>97</v>
      </c>
      <c r="J55" s="10">
        <v>97</v>
      </c>
      <c r="K55" s="42">
        <v>97</v>
      </c>
      <c r="L55" s="32">
        <v>97</v>
      </c>
      <c r="M55" s="10">
        <f>(I55+J55+K55+L55)/4</f>
        <v>97</v>
      </c>
      <c r="N55" s="10">
        <f>RANK(L55,L30:L60,0)</f>
        <v>8</v>
      </c>
      <c r="O55" s="10" t="e">
        <f>RANK(M55,M30:M60,0)</f>
        <v>#REF!</v>
      </c>
      <c r="P55" s="55"/>
      <c r="Q55" s="18"/>
    </row>
    <row r="56" s="3" customFormat="1" ht="69" hidden="1" customHeight="1" spans="1:17">
      <c r="A56" s="10"/>
      <c r="B56" s="10"/>
      <c r="C56" s="10"/>
      <c r="D56" s="10" t="s">
        <v>165</v>
      </c>
      <c r="E56" s="11">
        <v>607.6167</v>
      </c>
      <c r="F56" s="10" t="s">
        <v>166</v>
      </c>
      <c r="G56" s="10"/>
      <c r="H56" s="10"/>
      <c r="I56" s="10">
        <v>95</v>
      </c>
      <c r="J56" s="55"/>
      <c r="K56" s="55"/>
      <c r="L56" s="55">
        <v>0</v>
      </c>
      <c r="M56" s="55">
        <f>I56</f>
        <v>95</v>
      </c>
      <c r="N56" s="10">
        <f>RANK(L56,L30:L60,0)</f>
        <v>20</v>
      </c>
      <c r="O56" s="10" t="e">
        <f>RANK(M56,M30:M60,0)</f>
        <v>#REF!</v>
      </c>
      <c r="P56" s="55" t="s">
        <v>140</v>
      </c>
      <c r="Q56" s="18"/>
    </row>
    <row r="57" s="3" customFormat="1" ht="58" hidden="1" customHeight="1" spans="1:17">
      <c r="A57" s="10">
        <v>7</v>
      </c>
      <c r="B57" s="10"/>
      <c r="C57" s="10" t="s">
        <v>167</v>
      </c>
      <c r="D57" s="10" t="s">
        <v>168</v>
      </c>
      <c r="E57" s="11">
        <v>336.445</v>
      </c>
      <c r="F57" s="10" t="s">
        <v>169</v>
      </c>
      <c r="G57" s="10"/>
      <c r="H57" s="10"/>
      <c r="I57" s="10">
        <v>97</v>
      </c>
      <c r="J57" s="55"/>
      <c r="K57" s="55"/>
      <c r="L57" s="55">
        <v>0</v>
      </c>
      <c r="M57" s="55">
        <f>I57</f>
        <v>97</v>
      </c>
      <c r="N57" s="10">
        <f>RANK(L57,L30:L60,0)</f>
        <v>20</v>
      </c>
      <c r="O57" s="10" t="e">
        <f>RANK(M57,M30:M60,0)</f>
        <v>#REF!</v>
      </c>
      <c r="P57" s="55" t="s">
        <v>140</v>
      </c>
      <c r="Q57" s="18"/>
    </row>
    <row r="58" s="3" customFormat="1" ht="58" hidden="1" customHeight="1" spans="1:17">
      <c r="A58" s="10"/>
      <c r="B58" s="10"/>
      <c r="C58" s="10"/>
      <c r="D58" s="10" t="s">
        <v>170</v>
      </c>
      <c r="E58" s="11">
        <v>544.8325</v>
      </c>
      <c r="F58" s="10" t="s">
        <v>142</v>
      </c>
      <c r="G58" s="10"/>
      <c r="H58" s="10"/>
      <c r="I58" s="10">
        <v>97</v>
      </c>
      <c r="J58" s="55"/>
      <c r="K58" s="55"/>
      <c r="L58" s="55">
        <v>0</v>
      </c>
      <c r="M58" s="55">
        <f>I58</f>
        <v>97</v>
      </c>
      <c r="N58" s="10">
        <f>RANK(L58,L30:L60,0)</f>
        <v>20</v>
      </c>
      <c r="O58" s="10" t="e">
        <f>RANK(M58,M30:M60,0)</f>
        <v>#REF!</v>
      </c>
      <c r="P58" s="55" t="s">
        <v>140</v>
      </c>
      <c r="Q58" s="18"/>
    </row>
    <row r="59" s="3" customFormat="1" ht="58" hidden="1" customHeight="1" spans="1:17">
      <c r="A59" s="10"/>
      <c r="B59" s="10"/>
      <c r="C59" s="10"/>
      <c r="D59" s="10" t="s">
        <v>171</v>
      </c>
      <c r="E59" s="11">
        <v>364.108</v>
      </c>
      <c r="F59" s="10" t="s">
        <v>172</v>
      </c>
      <c r="G59" s="10"/>
      <c r="H59" s="10"/>
      <c r="I59" s="10">
        <v>95</v>
      </c>
      <c r="J59" s="55"/>
      <c r="K59" s="55"/>
      <c r="L59" s="55">
        <v>0</v>
      </c>
      <c r="M59" s="55">
        <f>I59</f>
        <v>95</v>
      </c>
      <c r="N59" s="10">
        <f>RANK(L59,L30:L60,0)</f>
        <v>20</v>
      </c>
      <c r="O59" s="10" t="e">
        <f>RANK(M59,M30:M60,0)</f>
        <v>#REF!</v>
      </c>
      <c r="P59" s="55" t="s">
        <v>140</v>
      </c>
      <c r="Q59" s="18"/>
    </row>
    <row r="60" s="3" customFormat="1" ht="58" hidden="1" customHeight="1" spans="1:17">
      <c r="A60" s="10"/>
      <c r="B60" s="10"/>
      <c r="C60" s="10"/>
      <c r="D60" s="10" t="s">
        <v>173</v>
      </c>
      <c r="E60" s="11">
        <v>348.5525</v>
      </c>
      <c r="F60" s="10" t="s">
        <v>144</v>
      </c>
      <c r="G60" s="10"/>
      <c r="H60" s="10"/>
      <c r="I60" s="10">
        <v>95</v>
      </c>
      <c r="J60" s="55"/>
      <c r="K60" s="55"/>
      <c r="L60" s="55">
        <v>0</v>
      </c>
      <c r="M60" s="55">
        <f>I60</f>
        <v>95</v>
      </c>
      <c r="N60" s="10">
        <f>RANK(L60,L30:L60,0)</f>
        <v>20</v>
      </c>
      <c r="O60" s="10" t="e">
        <f>RANK(M60,M30:M60,0)</f>
        <v>#REF!</v>
      </c>
      <c r="P60" s="55" t="s">
        <v>140</v>
      </c>
      <c r="Q60" s="18"/>
    </row>
    <row r="61" s="3" customFormat="1" customHeight="1" spans="1:17">
      <c r="A61" s="5" t="s">
        <v>174</v>
      </c>
      <c r="B61" s="5"/>
      <c r="C61" s="5"/>
      <c r="D61" s="1"/>
      <c r="E61" s="57"/>
      <c r="F61" s="58" t="s">
        <v>175</v>
      </c>
      <c r="G61" s="59"/>
      <c r="H61" s="9" t="s">
        <v>176</v>
      </c>
      <c r="I61" s="9"/>
    </row>
    <row r="62" ht="39" customHeight="1" spans="1:17">
      <c r="A62" s="60" t="s">
        <v>177</v>
      </c>
      <c r="B62" s="60"/>
      <c r="C62" s="60"/>
      <c r="D62" s="60"/>
      <c r="E62" s="61"/>
      <c r="F62" s="58"/>
      <c r="G62" s="60"/>
      <c r="H62" s="60"/>
      <c r="I62" s="60"/>
    </row>
  </sheetData>
  <sheetProtection formatCells="0" insertHyperlinks="0" autoFilter="0"/>
  <mergeCells count="23">
    <mergeCell ref="A1:P1"/>
    <mergeCell ref="H2:O2"/>
    <mergeCell ref="A61:C61"/>
    <mergeCell ref="H61:I61"/>
    <mergeCell ref="A62:I62"/>
    <mergeCell ref="A4:A6"/>
    <mergeCell ref="A7:A29"/>
    <mergeCell ref="A30:A36"/>
    <mergeCell ref="A37:A42"/>
    <mergeCell ref="A43:A52"/>
    <mergeCell ref="A53:A56"/>
    <mergeCell ref="A57:A60"/>
    <mergeCell ref="B4:B6"/>
    <mergeCell ref="B7:B28"/>
    <mergeCell ref="B30:B36"/>
    <mergeCell ref="B37:B60"/>
    <mergeCell ref="C4:C6"/>
    <mergeCell ref="C7:C28"/>
    <mergeCell ref="C30:C36"/>
    <mergeCell ref="C37:C42"/>
    <mergeCell ref="C43:C52"/>
    <mergeCell ref="C53:C56"/>
    <mergeCell ref="C57:C60"/>
  </mergeCells>
  <printOptions horizontalCentered="1"/>
  <pageMargins left="0.314583333333333" right="0.533333333333333" top="0.533333333333333" bottom="0.354166666666667" header="0.298611111111111" footer="0.298611111111111"/>
  <pageSetup paperSize="9" scale="90" fitToWidth="0" fitToHeight="0" orientation="landscape"/>
  <headerFooter/>
  <rowBreaks count="4" manualBreakCount="4">
    <brk id="6" max="16" man="1"/>
    <brk id="16" max="16" man="1"/>
    <brk id="36" max="16" man="1"/>
    <brk id="42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</cp:lastModifiedBy>
  <dcterms:created xsi:type="dcterms:W3CDTF">2021-02-22T02:53:00Z</dcterms:created>
  <dcterms:modified xsi:type="dcterms:W3CDTF">2025-11-15T03:07:33Z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2052-12.1.0.23542</vt:lpwstr>
  </property>
  <property fmtid="{D5CDD505-2E9C-101B-9397-08002B2CF9AE}" pid="4" name="ICV">
    <vt:lpwstr>D89AF22268DD4EF9A2A7BFC6C326E071_13</vt:lpwstr>
  </property>
</Properties>
</file>